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570cb6279df448/Desktop/"/>
    </mc:Choice>
  </mc:AlternateContent>
  <xr:revisionPtr revIDLastSave="0" documentId="8_{556E1E02-781A-4C17-BC1F-11616A6B8DFF}" xr6:coauthVersionLast="47" xr6:coauthVersionMax="47" xr10:uidLastSave="{00000000-0000-0000-0000-000000000000}"/>
  <bookViews>
    <workbookView xWindow="-108" yWindow="-108" windowWidth="23256" windowHeight="12576" activeTab="1" xr2:uid="{0954D4A6-A85A-42E1-9236-E6DCED1E9DA8}"/>
  </bookViews>
  <sheets>
    <sheet name="GPA - Methodology of GAU" sheetId="2" r:id="rId1"/>
    <sheet name="GPA Calculato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9" i="1" l="1"/>
  <c r="L51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K51" i="1" l="1"/>
  <c r="J67" i="1"/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9" i="1"/>
  <c r="I60" i="1"/>
  <c r="I61" i="1"/>
  <c r="I62" i="1"/>
  <c r="I63" i="1"/>
  <c r="I64" i="1"/>
  <c r="I65" i="1"/>
  <c r="I66" i="1"/>
  <c r="I8" i="1"/>
  <c r="I9" i="1"/>
  <c r="I10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9" i="1"/>
  <c r="G60" i="1"/>
  <c r="G61" i="1"/>
  <c r="G62" i="1"/>
  <c r="G63" i="1"/>
  <c r="G64" i="1"/>
  <c r="G65" i="1"/>
  <c r="G66" i="1"/>
  <c r="G8" i="1"/>
  <c r="G9" i="1"/>
  <c r="G10" i="1"/>
  <c r="G4" i="1"/>
  <c r="G5" i="1"/>
  <c r="G6" i="1"/>
  <c r="G7" i="1"/>
  <c r="G11" i="1"/>
  <c r="G12" i="1"/>
  <c r="G13" i="1"/>
  <c r="G14" i="1"/>
  <c r="G15" i="1"/>
  <c r="I15" i="1"/>
  <c r="I14" i="1"/>
  <c r="I13" i="1"/>
  <c r="I12" i="1"/>
  <c r="I11" i="1"/>
  <c r="I4" i="1" l="1"/>
  <c r="I5" i="1"/>
  <c r="I6" i="1"/>
  <c r="I7" i="1"/>
  <c r="G3" i="1"/>
  <c r="I3" i="1"/>
  <c r="K59" i="1" l="1"/>
  <c r="K43" i="1"/>
  <c r="K35" i="1"/>
  <c r="K27" i="1"/>
  <c r="K19" i="1"/>
  <c r="K11" i="1"/>
  <c r="K3" i="1"/>
  <c r="L3" i="1" s="1"/>
  <c r="L11" i="1" l="1"/>
  <c r="L19" i="1" s="1"/>
  <c r="L27" i="1" s="1"/>
  <c r="L35" i="1" s="1"/>
  <c r="L43" i="1" s="1"/>
  <c r="J68" i="1" l="1"/>
</calcChain>
</file>

<file path=xl/sharedStrings.xml><?xml version="1.0" encoding="utf-8"?>
<sst xmlns="http://schemas.openxmlformats.org/spreadsheetml/2006/main" count="138" uniqueCount="59">
  <si>
    <t>შეფასების ანგარიში</t>
  </si>
  <si>
    <t>#</t>
  </si>
  <si>
    <t>კურსი</t>
  </si>
  <si>
    <t>სემესტრი</t>
  </si>
  <si>
    <t>ციფრობრივი ეკვივალენტი</t>
  </si>
  <si>
    <t>საგნის კრედიტი</t>
  </si>
  <si>
    <t>სემ. სკქ</t>
  </si>
  <si>
    <t>აკუმ. სკქ</t>
  </si>
  <si>
    <t>I</t>
  </si>
  <si>
    <t>Range</t>
  </si>
  <si>
    <t>Grade</t>
  </si>
  <si>
    <t>F</t>
  </si>
  <si>
    <t>F(x)</t>
  </si>
  <si>
    <t>E</t>
  </si>
  <si>
    <t>D</t>
  </si>
  <si>
    <t>II</t>
  </si>
  <si>
    <t>C</t>
  </si>
  <si>
    <t>III</t>
  </si>
  <si>
    <t>B</t>
  </si>
  <si>
    <t>A</t>
  </si>
  <si>
    <t>IV</t>
  </si>
  <si>
    <t>V</t>
  </si>
  <si>
    <t>VI</t>
  </si>
  <si>
    <t>VII</t>
  </si>
  <si>
    <t>ჩათვლილი კრედიტების ჯამი:</t>
  </si>
  <si>
    <r>
      <t>98</t>
    </r>
    <r>
      <rPr>
        <sz val="12"/>
        <color rgb="FF000000"/>
        <rFont val="Times New Roman"/>
        <family val="1"/>
      </rPr>
      <t xml:space="preserve"> (97.50↑) to </t>
    </r>
    <r>
      <rPr>
        <b/>
        <sz val="12"/>
        <color rgb="FF000000"/>
        <rFont val="Times New Roman"/>
        <family val="1"/>
      </rPr>
      <t>100</t>
    </r>
  </si>
  <si>
    <r>
      <t>94</t>
    </r>
    <r>
      <rPr>
        <sz val="12"/>
        <color rgb="FF000000"/>
        <rFont val="Times New Roman"/>
        <family val="1"/>
      </rPr>
      <t xml:space="preserve"> (93.50↑) to   </t>
    </r>
    <r>
      <rPr>
        <b/>
        <sz val="12"/>
        <color rgb="FF000000"/>
        <rFont val="Times New Roman"/>
        <family val="1"/>
      </rPr>
      <t>97</t>
    </r>
    <r>
      <rPr>
        <sz val="12"/>
        <color rgb="FF000000"/>
        <rFont val="Times New Roman"/>
        <family val="1"/>
      </rPr>
      <t xml:space="preserve"> (97.49↓)</t>
    </r>
  </si>
  <si>
    <r>
      <t xml:space="preserve">91 </t>
    </r>
    <r>
      <rPr>
        <sz val="12"/>
        <color rgb="FF000000"/>
        <rFont val="Times New Roman"/>
        <family val="1"/>
      </rPr>
      <t xml:space="preserve">(90.50↑) to   </t>
    </r>
    <r>
      <rPr>
        <b/>
        <sz val="12"/>
        <color rgb="FF000000"/>
        <rFont val="Times New Roman"/>
        <family val="1"/>
      </rPr>
      <t>93</t>
    </r>
    <r>
      <rPr>
        <sz val="12"/>
        <color rgb="FF000000"/>
        <rFont val="Times New Roman"/>
        <family val="1"/>
      </rPr>
      <t xml:space="preserve"> (93.49↓)</t>
    </r>
  </si>
  <si>
    <r>
      <t>88</t>
    </r>
    <r>
      <rPr>
        <sz val="12"/>
        <color rgb="FF000000"/>
        <rFont val="Times New Roman"/>
        <family val="1"/>
      </rPr>
      <t xml:space="preserve"> (87.50↑) to   </t>
    </r>
    <r>
      <rPr>
        <b/>
        <sz val="12"/>
        <color rgb="FF000000"/>
        <rFont val="Times New Roman"/>
        <family val="1"/>
      </rPr>
      <t>90</t>
    </r>
    <r>
      <rPr>
        <sz val="12"/>
        <color rgb="FF000000"/>
        <rFont val="Times New Roman"/>
        <family val="1"/>
      </rPr>
      <t xml:space="preserve"> (90.49↓)</t>
    </r>
  </si>
  <si>
    <r>
      <t>84</t>
    </r>
    <r>
      <rPr>
        <sz val="12"/>
        <color rgb="FF000000"/>
        <rFont val="Times New Roman"/>
        <family val="1"/>
      </rPr>
      <t xml:space="preserve"> (83.50↑) to   </t>
    </r>
    <r>
      <rPr>
        <b/>
        <sz val="12"/>
        <color rgb="FF000000"/>
        <rFont val="Times New Roman"/>
        <family val="1"/>
      </rPr>
      <t xml:space="preserve">87 </t>
    </r>
    <r>
      <rPr>
        <sz val="12"/>
        <color rgb="FF000000"/>
        <rFont val="Times New Roman"/>
        <family val="1"/>
      </rPr>
      <t>(87.49↓)</t>
    </r>
  </si>
  <si>
    <r>
      <t>81</t>
    </r>
    <r>
      <rPr>
        <sz val="12"/>
        <color rgb="FF000000"/>
        <rFont val="Times New Roman"/>
        <family val="1"/>
      </rPr>
      <t xml:space="preserve"> (80.50↑) to   </t>
    </r>
    <r>
      <rPr>
        <b/>
        <sz val="12"/>
        <color rgb="FF000000"/>
        <rFont val="Times New Roman"/>
        <family val="1"/>
      </rPr>
      <t>83</t>
    </r>
    <r>
      <rPr>
        <sz val="12"/>
        <color rgb="FF000000"/>
        <rFont val="Times New Roman"/>
        <family val="1"/>
      </rPr>
      <t xml:space="preserve"> (83.49↓)</t>
    </r>
  </si>
  <si>
    <r>
      <t>78</t>
    </r>
    <r>
      <rPr>
        <sz val="12"/>
        <color rgb="FF000000"/>
        <rFont val="Times New Roman"/>
        <family val="1"/>
      </rPr>
      <t xml:space="preserve"> (77.50↑) to   </t>
    </r>
    <r>
      <rPr>
        <b/>
        <sz val="12"/>
        <color rgb="FF000000"/>
        <rFont val="Times New Roman"/>
        <family val="1"/>
      </rPr>
      <t>80</t>
    </r>
    <r>
      <rPr>
        <sz val="12"/>
        <color rgb="FF000000"/>
        <rFont val="Times New Roman"/>
        <family val="1"/>
      </rPr>
      <t xml:space="preserve"> (80.49↓)</t>
    </r>
  </si>
  <si>
    <r>
      <t>74</t>
    </r>
    <r>
      <rPr>
        <sz val="12"/>
        <color rgb="FF000000"/>
        <rFont val="Times New Roman"/>
        <family val="1"/>
      </rPr>
      <t xml:space="preserve"> (73.50↑) to   </t>
    </r>
    <r>
      <rPr>
        <b/>
        <sz val="12"/>
        <color rgb="FF000000"/>
        <rFont val="Times New Roman"/>
        <family val="1"/>
      </rPr>
      <t>77</t>
    </r>
    <r>
      <rPr>
        <sz val="12"/>
        <color rgb="FF000000"/>
        <rFont val="Times New Roman"/>
        <family val="1"/>
      </rPr>
      <t xml:space="preserve"> (77.49↓)</t>
    </r>
  </si>
  <si>
    <r>
      <t>71</t>
    </r>
    <r>
      <rPr>
        <sz val="12"/>
        <color rgb="FF000000"/>
        <rFont val="Times New Roman"/>
        <family val="1"/>
      </rPr>
      <t xml:space="preserve"> (70.50↑) to   </t>
    </r>
    <r>
      <rPr>
        <b/>
        <sz val="12"/>
        <color rgb="FF000000"/>
        <rFont val="Times New Roman"/>
        <family val="1"/>
      </rPr>
      <t xml:space="preserve">73 </t>
    </r>
    <r>
      <rPr>
        <sz val="12"/>
        <color rgb="FF000000"/>
        <rFont val="Times New Roman"/>
        <family val="1"/>
      </rPr>
      <t>(73.49↓)</t>
    </r>
  </si>
  <si>
    <r>
      <t>68</t>
    </r>
    <r>
      <rPr>
        <sz val="12"/>
        <color rgb="FF000000"/>
        <rFont val="Times New Roman"/>
        <family val="1"/>
      </rPr>
      <t xml:space="preserve"> (67.50↑) to   </t>
    </r>
    <r>
      <rPr>
        <b/>
        <sz val="12"/>
        <color rgb="FF000000"/>
        <rFont val="Times New Roman"/>
        <family val="1"/>
      </rPr>
      <t>70</t>
    </r>
    <r>
      <rPr>
        <sz val="12"/>
        <color rgb="FF000000"/>
        <rFont val="Times New Roman"/>
        <family val="1"/>
      </rPr>
      <t xml:space="preserve"> (70.49↓)</t>
    </r>
  </si>
  <si>
    <r>
      <t xml:space="preserve">64 </t>
    </r>
    <r>
      <rPr>
        <sz val="12"/>
        <color rgb="FF000000"/>
        <rFont val="Times New Roman"/>
        <family val="1"/>
      </rPr>
      <t xml:space="preserve">(63.50↑) to   </t>
    </r>
    <r>
      <rPr>
        <b/>
        <sz val="12"/>
        <color rgb="FF000000"/>
        <rFont val="Times New Roman"/>
        <family val="1"/>
      </rPr>
      <t>67</t>
    </r>
    <r>
      <rPr>
        <sz val="12"/>
        <color rgb="FF000000"/>
        <rFont val="Times New Roman"/>
        <family val="1"/>
      </rPr>
      <t xml:space="preserve"> (67.49↓)</t>
    </r>
  </si>
  <si>
    <r>
      <t>61</t>
    </r>
    <r>
      <rPr>
        <sz val="12"/>
        <color rgb="FF000000"/>
        <rFont val="Times New Roman"/>
        <family val="1"/>
      </rPr>
      <t xml:space="preserve"> (60.50↑) to   </t>
    </r>
    <r>
      <rPr>
        <b/>
        <sz val="12"/>
        <color rgb="FF000000"/>
        <rFont val="Times New Roman"/>
        <family val="1"/>
      </rPr>
      <t>63</t>
    </r>
    <r>
      <rPr>
        <sz val="12"/>
        <color rgb="FF000000"/>
        <rFont val="Times New Roman"/>
        <family val="1"/>
      </rPr>
      <t xml:space="preserve"> (63.49↓)</t>
    </r>
  </si>
  <si>
    <r>
      <t>51</t>
    </r>
    <r>
      <rPr>
        <sz val="12"/>
        <color rgb="FF000000"/>
        <rFont val="Times New Roman"/>
        <family val="1"/>
      </rPr>
      <t xml:space="preserve"> (50.50↑) to   </t>
    </r>
    <r>
      <rPr>
        <b/>
        <sz val="12"/>
        <color rgb="FF000000"/>
        <rFont val="Times New Roman"/>
        <family val="1"/>
      </rPr>
      <t>60</t>
    </r>
    <r>
      <rPr>
        <sz val="12"/>
        <color rgb="FF000000"/>
        <rFont val="Times New Roman"/>
        <family val="1"/>
      </rPr>
      <t xml:space="preserve"> (60.49↓)</t>
    </r>
  </si>
  <si>
    <r>
      <t xml:space="preserve">  0                to   </t>
    </r>
    <r>
      <rPr>
        <b/>
        <sz val="12"/>
        <color rgb="FF000000"/>
        <rFont val="Times New Roman"/>
        <family val="1"/>
      </rPr>
      <t>50</t>
    </r>
    <r>
      <rPr>
        <sz val="12"/>
        <color rgb="FF000000"/>
        <rFont val="Times New Roman"/>
        <family val="1"/>
      </rPr>
      <t xml:space="preserve"> (50.49↓)</t>
    </r>
  </si>
  <si>
    <r>
      <t>41</t>
    </r>
    <r>
      <rPr>
        <sz val="12"/>
        <color rgb="FF000000"/>
        <rFont val="Times New Roman"/>
        <family val="1"/>
      </rPr>
      <t xml:space="preserve"> (40.50↑) to   </t>
    </r>
    <r>
      <rPr>
        <b/>
        <sz val="12"/>
        <color rgb="FF000000"/>
        <rFont val="Times New Roman"/>
        <family val="1"/>
      </rPr>
      <t>50</t>
    </r>
    <r>
      <rPr>
        <sz val="12"/>
        <color rgb="FF000000"/>
        <rFont val="Times New Roman"/>
        <family val="1"/>
      </rPr>
      <t xml:space="preserve"> (50.49↓)</t>
    </r>
  </si>
  <si>
    <t>F(X) (For Final Exam(s) Process Only)</t>
  </si>
  <si>
    <t>ქულა</t>
  </si>
  <si>
    <t>სალექციო კურსი I</t>
  </si>
  <si>
    <t>სალექციო კურსი II</t>
  </si>
  <si>
    <t>სალექციო კურსი III</t>
  </si>
  <si>
    <t>სალექციო კურსი IV</t>
  </si>
  <si>
    <t>სალექციო კურსი V</t>
  </si>
  <si>
    <t>სალექციო კურსი VI</t>
  </si>
  <si>
    <t>სალექციო კურსი VII</t>
  </si>
  <si>
    <t>სალექციო კურსი VIII</t>
  </si>
  <si>
    <t>GPA</t>
  </si>
  <si>
    <t>VIII</t>
  </si>
  <si>
    <t xml:space="preserve">ქართულ-ამერიკული უნივერსიტეტი (GAU) </t>
  </si>
  <si>
    <t>შეფასეა:</t>
  </si>
  <si>
    <t xml:space="preserve">შეფასების სისტემა </t>
  </si>
  <si>
    <t>რიცხობრივი ექვივალენტი</t>
  </si>
  <si>
    <t>პროცენტი</t>
  </si>
  <si>
    <t>ნიშანი</t>
  </si>
  <si>
    <t xml:space="preserve">თითოეულ კურსზე მიღებული პროცენტული მაჩვენებელი სტუდენტის ნიშნის ფურცელზე აღნიშნულია ორგვარად: რიცხობრივად და სიტყვიერად (ნიშანი), ქვემოთ მოცემული ცხრილის ანალოგიურად (სემესტრის შეწონილი პროცენტული მაჩვენებლები გამოითვლება მეასედის სიზუსტით და მრგვალდება უახლოეს მთელ რიცხვამდე, მოცემული ცხრილის მიხედვით).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</si>
</sst>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u/>
      <sz val="15"/>
      <color rgb="FF000000"/>
      <name val="Sylfaen"/>
      <family val="1"/>
    </font>
    <font>
      <sz val="10"/>
      <color rgb="FF000000"/>
      <name val="Sylfaen"/>
      <family val="1"/>
    </font>
    <font>
      <b/>
      <sz val="12"/>
      <color theme="0"/>
      <name val="Sylfaen"/>
      <family val="1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sz val="14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sz val="10"/>
      <color theme="0"/>
      <name val="Sylfaen"/>
      <family val="1"/>
    </font>
    <font>
      <sz val="11"/>
      <color theme="0"/>
      <name val="Calibri"/>
      <family val="2"/>
    </font>
    <font>
      <b/>
      <sz val="9"/>
      <color theme="0"/>
      <name val="AcadNusx"/>
    </font>
    <font>
      <b/>
      <sz val="9"/>
      <color theme="0"/>
      <name val="Sylfaen"/>
      <family val="1"/>
    </font>
    <font>
      <b/>
      <sz val="14"/>
      <color theme="0"/>
      <name val="Sylfaen"/>
      <family val="1"/>
    </font>
    <font>
      <b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D3D3D3"/>
      </bottom>
      <diagonal/>
    </border>
    <border>
      <left style="thin">
        <color rgb="FFD3D3D3"/>
      </left>
      <right/>
      <top style="medium">
        <color indexed="64"/>
      </top>
      <bottom style="thin">
        <color rgb="FFD3D3D3"/>
      </bottom>
      <diagonal/>
    </border>
    <border>
      <left/>
      <right/>
      <top style="medium">
        <color indexed="64"/>
      </top>
      <bottom style="thin">
        <color rgb="FFD3D3D3"/>
      </bottom>
      <diagonal/>
    </border>
    <border>
      <left/>
      <right/>
      <top style="medium">
        <color indexed="64"/>
      </top>
      <bottom/>
      <diagonal/>
    </border>
    <border>
      <left style="thin">
        <color rgb="FFD3D3D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 style="thin">
        <color rgb="FFD3D3D3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19" xfId="0" applyFont="1" applyBorder="1" applyAlignment="1">
      <alignment horizontal="justify" vertical="center"/>
    </xf>
    <xf numFmtId="0" fontId="2" fillId="0" borderId="0" xfId="0" applyFont="1"/>
    <xf numFmtId="0" fontId="2" fillId="0" borderId="11" xfId="0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justify" vertical="center"/>
    </xf>
    <xf numFmtId="0" fontId="12" fillId="0" borderId="20" xfId="0" applyFont="1" applyBorder="1" applyAlignment="1">
      <alignment horizontal="justify" vertical="center"/>
    </xf>
    <xf numFmtId="0" fontId="2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4" fillId="0" borderId="25" xfId="0" applyFont="1" applyBorder="1" applyAlignment="1" applyProtection="1">
      <alignment horizontal="center" vertical="top" wrapText="1" readingOrder="1"/>
      <protection locked="0"/>
    </xf>
    <xf numFmtId="0" fontId="4" fillId="2" borderId="27" xfId="0" applyFont="1" applyFill="1" applyBorder="1" applyAlignment="1">
      <alignment horizontal="center" vertical="top" wrapText="1" readingOrder="1"/>
    </xf>
    <xf numFmtId="0" fontId="4" fillId="0" borderId="27" xfId="0" applyFont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>
      <alignment horizontal="center" vertical="top" wrapText="1" readingOrder="1"/>
    </xf>
    <xf numFmtId="0" fontId="4" fillId="0" borderId="0" xfId="0" applyFont="1" applyBorder="1" applyAlignment="1" applyProtection="1">
      <alignment horizontal="center" vertical="top" wrapText="1" readingOrder="1"/>
      <protection locked="0"/>
    </xf>
    <xf numFmtId="2" fontId="4" fillId="2" borderId="0" xfId="0" applyNumberFormat="1" applyFont="1" applyFill="1" applyBorder="1" applyAlignment="1">
      <alignment horizontal="center" vertical="top" wrapText="1" readingOrder="1"/>
    </xf>
    <xf numFmtId="0" fontId="4" fillId="0" borderId="5" xfId="0" applyFont="1" applyBorder="1" applyAlignment="1" applyProtection="1">
      <alignment horizontal="center" vertical="top" wrapText="1" readingOrder="1"/>
      <protection locked="0"/>
    </xf>
    <xf numFmtId="0" fontId="4" fillId="0" borderId="15" xfId="0" applyFont="1" applyBorder="1" applyAlignment="1" applyProtection="1">
      <alignment horizontal="center" vertical="top" wrapText="1" readingOrder="1"/>
      <protection locked="0"/>
    </xf>
    <xf numFmtId="0" fontId="4" fillId="0" borderId="28" xfId="0" applyFont="1" applyBorder="1" applyAlignment="1" applyProtection="1">
      <alignment horizontal="center" vertical="top" wrapText="1" readingOrder="1"/>
      <protection locked="0"/>
    </xf>
    <xf numFmtId="2" fontId="4" fillId="2" borderId="29" xfId="0" applyNumberFormat="1" applyFont="1" applyFill="1" applyBorder="1" applyAlignment="1">
      <alignment horizontal="center" vertical="top" wrapText="1" readingOrder="1"/>
    </xf>
    <xf numFmtId="2" fontId="4" fillId="2" borderId="6" xfId="0" applyNumberFormat="1" applyFont="1" applyFill="1" applyBorder="1" applyAlignment="1">
      <alignment horizontal="center" vertical="top" wrapText="1" readingOrder="1"/>
    </xf>
    <xf numFmtId="2" fontId="4" fillId="2" borderId="17" xfId="0" applyNumberFormat="1" applyFont="1" applyFill="1" applyBorder="1" applyAlignment="1">
      <alignment horizontal="center" vertical="top" wrapText="1" readingOrder="1"/>
    </xf>
    <xf numFmtId="2" fontId="4" fillId="2" borderId="11" xfId="0" applyNumberFormat="1" applyFont="1" applyFill="1" applyBorder="1" applyAlignment="1">
      <alignment horizontal="center" vertical="top" wrapText="1" readingOrder="1"/>
    </xf>
    <xf numFmtId="0" fontId="4" fillId="2" borderId="15" xfId="0" applyFont="1" applyFill="1" applyBorder="1" applyAlignment="1">
      <alignment horizontal="center" vertical="top" wrapText="1" readingOrder="1"/>
    </xf>
    <xf numFmtId="2" fontId="4" fillId="2" borderId="16" xfId="0" applyNumberFormat="1" applyFont="1" applyFill="1" applyBorder="1" applyAlignment="1">
      <alignment horizontal="center" vertical="top" wrapText="1" readingOrder="1"/>
    </xf>
    <xf numFmtId="0" fontId="4" fillId="2" borderId="5" xfId="0" applyFont="1" applyFill="1" applyBorder="1" applyAlignment="1">
      <alignment horizontal="center" vertical="top" wrapText="1" readingOrder="1"/>
    </xf>
    <xf numFmtId="2" fontId="4" fillId="2" borderId="7" xfId="0" applyNumberFormat="1" applyFont="1" applyFill="1" applyBorder="1" applyAlignment="1">
      <alignment horizontal="center" vertical="top" wrapText="1" readingOrder="1"/>
    </xf>
    <xf numFmtId="2" fontId="4" fillId="2" borderId="5" xfId="0" applyNumberFormat="1" applyFont="1" applyFill="1" applyBorder="1" applyAlignment="1">
      <alignment horizontal="center" vertical="top" wrapText="1" readingOrder="1"/>
    </xf>
    <xf numFmtId="2" fontId="4" fillId="2" borderId="15" xfId="0" applyNumberFormat="1" applyFont="1" applyFill="1" applyBorder="1" applyAlignment="1">
      <alignment horizontal="center" vertical="top" wrapText="1" readingOrder="1"/>
    </xf>
    <xf numFmtId="49" fontId="14" fillId="4" borderId="31" xfId="0" applyNumberFormat="1" applyFont="1" applyFill="1" applyBorder="1" applyAlignment="1" applyProtection="1">
      <alignment horizontal="center" vertical="center" textRotation="90"/>
      <protection locked="0"/>
    </xf>
    <xf numFmtId="0" fontId="15" fillId="4" borderId="32" xfId="0" applyFont="1" applyFill="1" applyBorder="1" applyAlignment="1" applyProtection="1">
      <alignment horizontal="center" vertical="center" wrapText="1" readingOrder="1"/>
      <protection locked="0"/>
    </xf>
    <xf numFmtId="0" fontId="16" fillId="4" borderId="34" xfId="0" applyFont="1" applyFill="1" applyBorder="1" applyAlignment="1" applyProtection="1">
      <alignment horizontal="center" vertical="center" textRotation="180" wrapText="1" readingOrder="1"/>
      <protection locked="0"/>
    </xf>
    <xf numFmtId="0" fontId="13" fillId="4" borderId="2" xfId="0" applyFont="1" applyFill="1" applyBorder="1" applyAlignment="1" applyProtection="1">
      <alignment vertical="top" wrapText="1" readingOrder="1"/>
      <protection locked="0"/>
    </xf>
    <xf numFmtId="0" fontId="13" fillId="4" borderId="24" xfId="0" applyFont="1" applyFill="1" applyBorder="1" applyAlignment="1" applyProtection="1">
      <alignment vertical="top" wrapText="1" readingOrder="1"/>
      <protection locked="0"/>
    </xf>
    <xf numFmtId="0" fontId="13" fillId="4" borderId="26" xfId="0" applyFont="1" applyFill="1" applyBorder="1" applyAlignment="1" applyProtection="1">
      <alignment vertical="top" wrapText="1" readingOrder="1"/>
      <protection locked="0"/>
    </xf>
    <xf numFmtId="0" fontId="13" fillId="4" borderId="31" xfId="0" applyFont="1" applyFill="1" applyBorder="1" applyAlignment="1" applyProtection="1">
      <alignment vertical="top" wrapText="1" readingOrder="1"/>
      <protection locked="0"/>
    </xf>
    <xf numFmtId="0" fontId="13" fillId="4" borderId="20" xfId="0" applyFont="1" applyFill="1" applyBorder="1" applyAlignment="1" applyProtection="1">
      <alignment vertical="top" wrapText="1" readingOrder="1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16" fillId="4" borderId="32" xfId="0" applyFont="1" applyFill="1" applyBorder="1" applyAlignment="1" applyProtection="1">
      <alignment horizontal="center" vertical="center" wrapText="1" readingOrder="1"/>
      <protection locked="0"/>
    </xf>
    <xf numFmtId="0" fontId="16" fillId="4" borderId="33" xfId="0" applyFont="1" applyFill="1" applyBorder="1" applyAlignment="1" applyProtection="1">
      <alignment horizontal="center" vertical="center" wrapText="1" readingOrder="1"/>
      <protection locked="0"/>
    </xf>
    <xf numFmtId="0" fontId="16" fillId="4" borderId="32" xfId="0" applyFont="1" applyFill="1" applyBorder="1" applyAlignment="1" applyProtection="1">
      <alignment horizontal="center" vertical="center" textRotation="180" wrapText="1" readingOrder="1"/>
      <protection locked="0"/>
    </xf>
    <xf numFmtId="0" fontId="16" fillId="4" borderId="33" xfId="0" applyFont="1" applyFill="1" applyBorder="1" applyAlignment="1" applyProtection="1">
      <alignment horizontal="center" vertical="center" textRotation="180" wrapText="1" readingOrder="1"/>
      <protection locked="0"/>
    </xf>
    <xf numFmtId="0" fontId="16" fillId="4" borderId="35" xfId="0" applyFont="1" applyFill="1" applyBorder="1" applyAlignment="1" applyProtection="1">
      <alignment horizontal="center" vertical="center" textRotation="180" wrapText="1" readingOrder="1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top" wrapText="1" readingOrder="1"/>
      <protection locked="0"/>
    </xf>
    <xf numFmtId="0" fontId="4" fillId="0" borderId="4" xfId="0" applyFont="1" applyBorder="1" applyAlignment="1" applyProtection="1">
      <alignment horizontal="left" vertical="top" wrapText="1" readingOrder="1"/>
      <protection locked="0"/>
    </xf>
    <xf numFmtId="0" fontId="4" fillId="0" borderId="9" xfId="0" applyFont="1" applyBorder="1" applyAlignment="1" applyProtection="1">
      <alignment horizontal="left" vertical="top" wrapText="1" readingOrder="1"/>
      <protection locked="0"/>
    </xf>
    <xf numFmtId="0" fontId="4" fillId="0" borderId="10" xfId="0" applyFont="1" applyBorder="1" applyAlignment="1" applyProtection="1">
      <alignment horizontal="left" vertical="top" wrapText="1" readingOrder="1"/>
      <protection locked="0"/>
    </xf>
    <xf numFmtId="0" fontId="4" fillId="0" borderId="13" xfId="0" applyFont="1" applyBorder="1" applyAlignment="1" applyProtection="1">
      <alignment horizontal="left" vertical="top" wrapText="1" readingOrder="1"/>
      <protection locked="0"/>
    </xf>
    <xf numFmtId="0" fontId="4" fillId="0" borderId="14" xfId="0" applyFont="1" applyBorder="1" applyAlignment="1" applyProtection="1">
      <alignment horizontal="left" vertical="top" wrapText="1" readingOrder="1"/>
      <protection locked="0"/>
    </xf>
    <xf numFmtId="2" fontId="5" fillId="3" borderId="18" xfId="0" applyNumberFormat="1" applyFont="1" applyFill="1" applyBorder="1" applyAlignment="1">
      <alignment horizontal="center" vertical="center" wrapText="1" readingOrder="1"/>
    </xf>
    <xf numFmtId="2" fontId="5" fillId="3" borderId="5" xfId="0" applyNumberFormat="1" applyFont="1" applyFill="1" applyBorder="1" applyAlignment="1">
      <alignment horizontal="center" vertical="center" wrapText="1" readingOrder="1"/>
    </xf>
    <xf numFmtId="2" fontId="5" fillId="3" borderId="7" xfId="0" applyNumberFormat="1" applyFont="1" applyFill="1" applyBorder="1" applyAlignment="1">
      <alignment horizontal="center" vertical="center" wrapText="1" readingOrder="1"/>
    </xf>
    <xf numFmtId="2" fontId="5" fillId="3" borderId="19" xfId="0" applyNumberFormat="1" applyFont="1" applyFill="1" applyBorder="1" applyAlignment="1">
      <alignment horizontal="center" vertical="center" wrapText="1" readingOrder="1"/>
    </xf>
    <xf numFmtId="2" fontId="5" fillId="3" borderId="0" xfId="0" applyNumberFormat="1" applyFont="1" applyFill="1" applyBorder="1" applyAlignment="1">
      <alignment horizontal="center" vertical="center" wrapText="1" readingOrder="1"/>
    </xf>
    <xf numFmtId="2" fontId="5" fillId="3" borderId="11" xfId="0" applyNumberFormat="1" applyFont="1" applyFill="1" applyBorder="1" applyAlignment="1">
      <alignment horizontal="center" vertical="center" wrapText="1" readingOrder="1"/>
    </xf>
    <xf numFmtId="2" fontId="5" fillId="3" borderId="20" xfId="0" applyNumberFormat="1" applyFont="1" applyFill="1" applyBorder="1" applyAlignment="1">
      <alignment horizontal="center" vertical="center" wrapText="1" readingOrder="1"/>
    </xf>
    <xf numFmtId="2" fontId="5" fillId="3" borderId="15" xfId="0" applyNumberFormat="1" applyFont="1" applyFill="1" applyBorder="1" applyAlignment="1">
      <alignment horizontal="center" vertical="center" wrapText="1" readingOrder="1"/>
    </xf>
    <xf numFmtId="2" fontId="5" fillId="3" borderId="16" xfId="0" applyNumberFormat="1" applyFont="1" applyFill="1" applyBorder="1" applyAlignment="1">
      <alignment horizontal="center" vertical="center" wrapText="1" readingOrder="1"/>
    </xf>
    <xf numFmtId="0" fontId="4" fillId="0" borderId="6" xfId="0" applyFont="1" applyBorder="1" applyAlignment="1" applyProtection="1">
      <alignment horizontal="left" vertical="top" wrapText="1" readingOrder="1"/>
      <protection locked="0"/>
    </xf>
    <xf numFmtId="0" fontId="4" fillId="0" borderId="5" xfId="0" applyFont="1" applyBorder="1" applyAlignment="1" applyProtection="1">
      <alignment horizontal="left" vertical="top" wrapText="1" readingOrder="1"/>
      <protection locked="0"/>
    </xf>
    <xf numFmtId="0" fontId="4" fillId="0" borderId="30" xfId="0" applyFont="1" applyBorder="1" applyAlignment="1" applyProtection="1">
      <alignment horizontal="left" vertical="top" wrapText="1" readingOrder="1"/>
      <protection locked="0"/>
    </xf>
    <xf numFmtId="0" fontId="4" fillId="0" borderId="15" xfId="0" applyFont="1" applyBorder="1" applyAlignment="1" applyProtection="1">
      <alignment horizontal="left" vertical="top" wrapText="1" readingOrder="1"/>
      <protection locked="0"/>
    </xf>
    <xf numFmtId="0" fontId="17" fillId="4" borderId="31" xfId="0" applyFont="1" applyFill="1" applyBorder="1" applyAlignment="1" applyProtection="1">
      <alignment horizontal="right" vertical="top" wrapText="1" readingOrder="1"/>
      <protection locked="0"/>
    </xf>
    <xf numFmtId="0" fontId="17" fillId="4" borderId="33" xfId="0" applyFont="1" applyFill="1" applyBorder="1" applyAlignment="1" applyProtection="1">
      <alignment horizontal="right" vertical="top" wrapText="1" readingOrder="1"/>
      <protection locked="0"/>
    </xf>
    <xf numFmtId="0" fontId="17" fillId="4" borderId="35" xfId="0" applyFont="1" applyFill="1" applyBorder="1" applyAlignment="1" applyProtection="1">
      <alignment horizontal="right" vertical="top" wrapText="1" readingOrder="1"/>
      <protection locked="0"/>
    </xf>
    <xf numFmtId="0" fontId="17" fillId="4" borderId="20" xfId="0" applyFont="1" applyFill="1" applyBorder="1" applyAlignment="1" applyProtection="1">
      <alignment horizontal="right" vertical="top" wrapText="1" readingOrder="1"/>
      <protection locked="0"/>
    </xf>
    <xf numFmtId="0" fontId="17" fillId="4" borderId="15" xfId="0" applyFont="1" applyFill="1" applyBorder="1" applyAlignment="1" applyProtection="1">
      <alignment horizontal="right" vertical="top" wrapText="1" readingOrder="1"/>
      <protection locked="0"/>
    </xf>
    <xf numFmtId="0" fontId="17" fillId="4" borderId="31" xfId="0" applyFont="1" applyFill="1" applyBorder="1" applyAlignment="1" applyProtection="1">
      <alignment horizontal="center" vertical="top" wrapText="1" readingOrder="1"/>
      <protection locked="0"/>
    </xf>
    <xf numFmtId="0" fontId="17" fillId="4" borderId="33" xfId="0" applyFont="1" applyFill="1" applyBorder="1" applyAlignment="1" applyProtection="1">
      <alignment horizontal="center" vertical="top" wrapText="1" readingOrder="1"/>
      <protection locked="0"/>
    </xf>
    <xf numFmtId="0" fontId="17" fillId="4" borderId="35" xfId="0" applyFont="1" applyFill="1" applyBorder="1" applyAlignment="1" applyProtection="1">
      <alignment horizontal="center" vertical="top" wrapText="1" readingOrder="1"/>
      <protection locked="0"/>
    </xf>
    <xf numFmtId="2" fontId="18" fillId="4" borderId="20" xfId="0" applyNumberFormat="1" applyFont="1" applyFill="1" applyBorder="1" applyAlignment="1" applyProtection="1">
      <alignment horizontal="center" vertical="top" wrapText="1"/>
      <protection locked="0"/>
    </xf>
    <xf numFmtId="2" fontId="18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8" fillId="4" borderId="1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977900</xdr:colOff>
      <xdr:row>0</xdr:row>
      <xdr:rowOff>139701</xdr:rowOff>
    </xdr:from>
    <xdr:to>
      <xdr:col>4</xdr:col>
      <xdr:colOff>2020570</xdr:colOff>
      <xdr:row>2</xdr:row>
      <xdr:rowOff>102395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EB2161-A9FB-4F6E-B7C4-3FDD80683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139701"/>
          <a:ext cx="1079500" cy="445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581024</xdr:colOff>
      <xdr:row>1</xdr:row>
      <xdr:rowOff>57150</xdr:rowOff>
    </xdr:from>
    <xdr:to>
      <xdr:col>25</xdr:col>
      <xdr:colOff>266700</xdr:colOff>
      <xdr:row>13</xdr:row>
      <xdr:rowOff>137160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EE1E43-99E0-44E5-BB53-0FA744A45B4E}"/>
            </a:ext>
          </a:extLst>
        </xdr:cNvPr>
        <xdr:cNvSpPr txBox="1"/>
      </xdr:nvSpPr>
      <xdr:spPr>
        <a:xfrm>
          <a:off x="6402704" y="331470"/>
          <a:ext cx="5774056" cy="3196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 baseline="0"/>
            <a:t>GPA</a:t>
          </a:r>
          <a:r>
            <a:rPr lang="ka-GE" sz="1400" b="1" baseline="0"/>
            <a:t>-ს დასათვლელად გაითვალისწინეთ:</a:t>
          </a:r>
        </a:p>
        <a:p>
          <a:pPr algn="l"/>
          <a:endParaRPr lang="ka-GE" sz="1100" b="1" baseline="0"/>
        </a:p>
        <a:p>
          <a:pPr algn="l"/>
          <a:r>
            <a:rPr lang="ka-GE" sz="1100" baseline="0"/>
            <a:t>1. თითოეულ სემესტრში სალექციო კურსის ნაცვლად ჩაწერეთ თქვენ მიერ განვლილი საგნების დასახელება</a:t>
          </a:r>
        </a:p>
        <a:p>
          <a:pPr algn="l"/>
          <a:endParaRPr lang="ka-GE" sz="1100" baseline="0"/>
        </a:p>
        <a:p>
          <a:pPr algn="l"/>
          <a:r>
            <a:rPr lang="ka-GE" sz="1100" baseline="0"/>
            <a:t>2. თითოეულ სემესტრში შეიყვანეთ იმ რაოდენობის საგანი, რა რაოდენობაც იმ კონკრეტულ სემესტრში შეისწავლეთ და დარწმუნდით, რომ სხვა სალექციო კურსები შესაბამისი უჯრებით არის წაშლილი</a:t>
          </a:r>
        </a:p>
        <a:p>
          <a:pPr algn="l"/>
          <a:endParaRPr lang="ka-GE" sz="1100" baseline="0"/>
        </a:p>
        <a:p>
          <a:pPr algn="l"/>
          <a:r>
            <a:rPr lang="ka-GE" sz="1100" baseline="0"/>
            <a:t>3. საგნების დასახელების ჩაწერის შემდეგ, თითოეული მათგანის გასწვრივ შეიყვანეთ საგნის შესაბამისი ქულა ( სვეტი </a:t>
          </a:r>
          <a:r>
            <a:rPr lang="en-US" sz="1100" baseline="0"/>
            <a:t>H )</a:t>
          </a:r>
          <a:r>
            <a:rPr lang="ka-GE" sz="1100" baseline="0"/>
            <a:t> და ასევე, კრედიტების </a:t>
          </a:r>
          <a:r>
            <a:rPr lang="ka-G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შესაბამისი</a:t>
          </a:r>
          <a:r>
            <a:rPr lang="ka-GE" sz="1100" baseline="0"/>
            <a:t> </a:t>
          </a:r>
          <a:r>
            <a:rPr lang="ka-G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რაოდენობა</a:t>
          </a:r>
          <a:r>
            <a:rPr lang="ka-GE" sz="1100" baseline="0"/>
            <a:t> ( სვეტი </a:t>
          </a:r>
          <a:r>
            <a:rPr lang="en-US" sz="1100" baseline="0"/>
            <a:t>J ). </a:t>
          </a:r>
          <a:endParaRPr lang="ka-GE" sz="1100" baseline="0"/>
        </a:p>
        <a:p>
          <a:pPr algn="l"/>
          <a:endParaRPr lang="ka-GE" sz="1100" baseline="0"/>
        </a:p>
        <a:p>
          <a:pPr algn="l"/>
          <a:r>
            <a:rPr lang="ka-GE" sz="1100" b="1" baseline="0"/>
            <a:t>აღნიშნული ინფორმაციის ჩაწერის შემდეგ კალკულატორი დაითვლის თქვენს </a:t>
          </a:r>
          <a:r>
            <a:rPr lang="en-US" sz="1100" b="1" baseline="0"/>
            <a:t>GPA</a:t>
          </a:r>
          <a:r>
            <a:rPr lang="ka-GE" sz="1100" b="1" baseline="0"/>
            <a:t>-ს.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E468-194E-4D67-92CA-1DAAA202E6C6}">
  <dimension ref="A1:E20"/>
  <sheetViews>
    <sheetView showGridLines="0" workbookViewId="0">
      <selection activeCell="H9" sqref="H9"/>
    </sheetView>
  </sheetViews>
  <sheetFormatPr defaultRowHeight="14.4"/>
  <cols>
    <col min="1" max="1" width="26.44140625" customWidth="1"/>
    <col min="2" max="3" width="14.77734375" customWidth="1"/>
    <col min="4" max="4" width="15.77734375" customWidth="1"/>
    <col min="5" max="5" width="30.6640625" customWidth="1"/>
  </cols>
  <sheetData>
    <row r="1" spans="1:5" ht="20.399999999999999">
      <c r="A1" s="57" t="s">
        <v>52</v>
      </c>
      <c r="B1" s="58"/>
      <c r="C1" s="58"/>
      <c r="D1" s="58"/>
      <c r="E1" s="59"/>
    </row>
    <row r="2" spans="1:5" ht="18">
      <c r="A2" s="60" t="s">
        <v>54</v>
      </c>
      <c r="B2" s="61"/>
      <c r="C2" s="61"/>
      <c r="D2" s="61"/>
      <c r="E2" s="62"/>
    </row>
    <row r="3" spans="1:5" ht="16.2" thickBot="1">
      <c r="A3" s="16" t="s">
        <v>53</v>
      </c>
      <c r="B3" s="9"/>
      <c r="C3" s="9"/>
      <c r="D3" s="9"/>
      <c r="E3" s="10"/>
    </row>
    <row r="4" spans="1:5" ht="77.400000000000006" customHeight="1" thickBot="1">
      <c r="A4" s="63" t="s">
        <v>58</v>
      </c>
      <c r="B4" s="64"/>
      <c r="C4" s="64"/>
      <c r="D4" s="64"/>
      <c r="E4" s="65"/>
    </row>
    <row r="5" spans="1:5" ht="15.6">
      <c r="A5" s="8" t="s">
        <v>56</v>
      </c>
      <c r="B5" s="11"/>
      <c r="C5" s="12" t="s">
        <v>57</v>
      </c>
      <c r="D5" s="12"/>
      <c r="E5" s="13" t="s">
        <v>55</v>
      </c>
    </row>
    <row r="6" spans="1:5" ht="15.6">
      <c r="A6" s="14" t="s">
        <v>25</v>
      </c>
      <c r="B6" s="4"/>
      <c r="C6" s="5" t="s">
        <v>19</v>
      </c>
      <c r="D6" s="5"/>
      <c r="E6" s="15">
        <v>4.3</v>
      </c>
    </row>
    <row r="7" spans="1:5" ht="15.6">
      <c r="A7" s="14" t="s">
        <v>26</v>
      </c>
      <c r="B7" s="4"/>
      <c r="C7" s="5" t="s">
        <v>19</v>
      </c>
      <c r="D7" s="5"/>
      <c r="E7" s="15">
        <v>4</v>
      </c>
    </row>
    <row r="8" spans="1:5" ht="15.6">
      <c r="A8" s="14" t="s">
        <v>27</v>
      </c>
      <c r="B8" s="4"/>
      <c r="C8" s="5" t="s">
        <v>19</v>
      </c>
      <c r="D8" s="5"/>
      <c r="E8" s="15">
        <v>3.67</v>
      </c>
    </row>
    <row r="9" spans="1:5" ht="15.6">
      <c r="A9" s="14" t="s">
        <v>28</v>
      </c>
      <c r="B9" s="4"/>
      <c r="C9" s="5" t="s">
        <v>18</v>
      </c>
      <c r="D9" s="5"/>
      <c r="E9" s="15">
        <v>3.33</v>
      </c>
    </row>
    <row r="10" spans="1:5" ht="15.6">
      <c r="A10" s="14" t="s">
        <v>29</v>
      </c>
      <c r="B10" s="4"/>
      <c r="C10" s="5" t="s">
        <v>18</v>
      </c>
      <c r="D10" s="5"/>
      <c r="E10" s="15">
        <v>3</v>
      </c>
    </row>
    <row r="11" spans="1:5" ht="15.6">
      <c r="A11" s="14" t="s">
        <v>30</v>
      </c>
      <c r="B11" s="4"/>
      <c r="C11" s="5" t="s">
        <v>18</v>
      </c>
      <c r="D11" s="5"/>
      <c r="E11" s="15">
        <v>2.67</v>
      </c>
    </row>
    <row r="12" spans="1:5" ht="15.6">
      <c r="A12" s="14" t="s">
        <v>31</v>
      </c>
      <c r="B12" s="4"/>
      <c r="C12" s="5" t="s">
        <v>16</v>
      </c>
      <c r="D12" s="5"/>
      <c r="E12" s="15">
        <v>2.33</v>
      </c>
    </row>
    <row r="13" spans="1:5" ht="15.6">
      <c r="A13" s="14" t="s">
        <v>32</v>
      </c>
      <c r="B13" s="4"/>
      <c r="C13" s="5" t="s">
        <v>16</v>
      </c>
      <c r="D13" s="5"/>
      <c r="E13" s="15">
        <v>2</v>
      </c>
    </row>
    <row r="14" spans="1:5" ht="15.6">
      <c r="A14" s="14" t="s">
        <v>33</v>
      </c>
      <c r="B14" s="4"/>
      <c r="C14" s="5" t="s">
        <v>16</v>
      </c>
      <c r="D14" s="5"/>
      <c r="E14" s="15">
        <v>1.67</v>
      </c>
    </row>
    <row r="15" spans="1:5" ht="15.6">
      <c r="A15" s="14" t="s">
        <v>34</v>
      </c>
      <c r="B15" s="4"/>
      <c r="C15" s="5" t="s">
        <v>14</v>
      </c>
      <c r="D15" s="5"/>
      <c r="E15" s="15">
        <v>1.33</v>
      </c>
    </row>
    <row r="16" spans="1:5" ht="15.6">
      <c r="A16" s="14" t="s">
        <v>35</v>
      </c>
      <c r="B16" s="4"/>
      <c r="C16" s="5" t="s">
        <v>14</v>
      </c>
      <c r="D16" s="5"/>
      <c r="E16" s="15">
        <v>1</v>
      </c>
    </row>
    <row r="17" spans="1:5" ht="15.6">
      <c r="A17" s="14" t="s">
        <v>36</v>
      </c>
      <c r="B17" s="4"/>
      <c r="C17" s="5" t="s">
        <v>14</v>
      </c>
      <c r="D17" s="5"/>
      <c r="E17" s="15">
        <v>0.67</v>
      </c>
    </row>
    <row r="18" spans="1:5" ht="15.6">
      <c r="A18" s="14" t="s">
        <v>37</v>
      </c>
      <c r="B18" s="4"/>
      <c r="C18" s="5" t="s">
        <v>13</v>
      </c>
      <c r="D18" s="5"/>
      <c r="E18" s="15">
        <v>0.33</v>
      </c>
    </row>
    <row r="19" spans="1:5" ht="15.6">
      <c r="A19" s="16" t="s">
        <v>38</v>
      </c>
      <c r="B19" s="4"/>
      <c r="C19" s="5" t="s">
        <v>11</v>
      </c>
      <c r="D19" s="5"/>
      <c r="E19" s="15">
        <v>0</v>
      </c>
    </row>
    <row r="20" spans="1:5" ht="16.2" thickBot="1">
      <c r="A20" s="17" t="s">
        <v>39</v>
      </c>
      <c r="B20" s="18"/>
      <c r="C20" s="19" t="s">
        <v>40</v>
      </c>
      <c r="D20" s="19"/>
      <c r="E20" s="20"/>
    </row>
  </sheetData>
  <mergeCells count="3">
    <mergeCell ref="A1:E1"/>
    <mergeCell ref="A2:E2"/>
    <mergeCell ref="A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CDF34-EB0A-40EB-8E80-EEE6656C614B}">
  <dimension ref="A1:S86"/>
  <sheetViews>
    <sheetView showGridLines="0" tabSelected="1" zoomScaleNormal="100" workbookViewId="0">
      <pane xSplit="1" ySplit="1" topLeftCell="B53" activePane="bottomRight" state="frozen"/>
      <selection pane="topRight" activeCell="B1" sqref="B1"/>
      <selection pane="bottomLeft" activeCell="A3" sqref="A3"/>
      <selection pane="bottomRight" activeCell="P62" sqref="P62"/>
    </sheetView>
  </sheetViews>
  <sheetFormatPr defaultColWidth="9" defaultRowHeight="14.4"/>
  <cols>
    <col min="1" max="1" width="3.21875" style="2" customWidth="1"/>
    <col min="2" max="2" width="6.21875" style="2" bestFit="1" customWidth="1"/>
    <col min="3" max="6" width="7.21875" style="2" customWidth="1"/>
    <col min="7" max="7" width="5.21875" style="2" bestFit="1" customWidth="1"/>
    <col min="8" max="8" width="4.44140625" style="2" bestFit="1" customWidth="1"/>
    <col min="9" max="9" width="9.44140625" style="2" customWidth="1"/>
    <col min="10" max="10" width="9" style="2"/>
    <col min="11" max="11" width="6" style="2" customWidth="1"/>
    <col min="12" max="12" width="5" style="2" customWidth="1"/>
    <col min="13" max="14" width="3.21875" style="2" customWidth="1"/>
    <col min="15" max="15" width="9" style="2"/>
    <col min="16" max="16" width="5.77734375" style="2" bestFit="1" customWidth="1"/>
    <col min="17" max="18" width="5.5546875" style="2" bestFit="1" customWidth="1"/>
    <col min="19" max="16384" width="9" style="2"/>
  </cols>
  <sheetData>
    <row r="1" spans="1:19" ht="21.6" thickBot="1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9" ht="68.400000000000006" thickBot="1">
      <c r="A2" s="49" t="s">
        <v>3</v>
      </c>
      <c r="B2" s="50" t="s">
        <v>1</v>
      </c>
      <c r="C2" s="67" t="s">
        <v>2</v>
      </c>
      <c r="D2" s="68"/>
      <c r="E2" s="68"/>
      <c r="F2" s="68"/>
      <c r="G2" s="67" t="s">
        <v>41</v>
      </c>
      <c r="H2" s="68"/>
      <c r="I2" s="51" t="s">
        <v>4</v>
      </c>
      <c r="J2" s="51" t="s">
        <v>5</v>
      </c>
      <c r="K2" s="51" t="s">
        <v>6</v>
      </c>
      <c r="L2" s="69" t="s">
        <v>7</v>
      </c>
      <c r="M2" s="70"/>
      <c r="N2" s="71"/>
    </row>
    <row r="3" spans="1:19">
      <c r="A3" s="72" t="s">
        <v>8</v>
      </c>
      <c r="B3" s="52">
        <v>1</v>
      </c>
      <c r="C3" s="75" t="s">
        <v>42</v>
      </c>
      <c r="D3" s="76"/>
      <c r="E3" s="76"/>
      <c r="F3" s="76"/>
      <c r="G3" s="31" t="str">
        <f t="shared" ref="G3:G34" si="0">VLOOKUP(H3,$B$71:$D$85,3)</f>
        <v>A</v>
      </c>
      <c r="H3" s="32">
        <v>100</v>
      </c>
      <c r="I3" s="31">
        <f t="shared" ref="I3:I34" si="1">VLOOKUP(H3,$B$71:$C$85,2)</f>
        <v>4.3</v>
      </c>
      <c r="J3" s="32">
        <v>3</v>
      </c>
      <c r="K3" s="40">
        <f>SUMPRODUCT(I3:I10,J3:J10)/SUM(J3:J10)</f>
        <v>4.0941935483870973</v>
      </c>
      <c r="L3" s="81">
        <f>K3</f>
        <v>4.0941935483870973</v>
      </c>
      <c r="M3" s="82"/>
      <c r="N3" s="83"/>
      <c r="S3" s="3"/>
    </row>
    <row r="4" spans="1:19">
      <c r="A4" s="73"/>
      <c r="B4" s="53">
        <v>2</v>
      </c>
      <c r="C4" s="77" t="s">
        <v>43</v>
      </c>
      <c r="D4" s="78"/>
      <c r="E4" s="78"/>
      <c r="F4" s="78"/>
      <c r="G4" s="33" t="str">
        <f t="shared" si="0"/>
        <v>B</v>
      </c>
      <c r="H4" s="34">
        <v>85</v>
      </c>
      <c r="I4" s="33">
        <f t="shared" si="1"/>
        <v>3</v>
      </c>
      <c r="J4" s="34">
        <v>2</v>
      </c>
      <c r="K4" s="35"/>
      <c r="L4" s="84"/>
      <c r="M4" s="85"/>
      <c r="N4" s="86"/>
      <c r="S4" s="3"/>
    </row>
    <row r="5" spans="1:19">
      <c r="A5" s="73"/>
      <c r="B5" s="53">
        <v>3</v>
      </c>
      <c r="C5" s="77" t="s">
        <v>44</v>
      </c>
      <c r="D5" s="78"/>
      <c r="E5" s="78"/>
      <c r="F5" s="78"/>
      <c r="G5" s="33" t="str">
        <f t="shared" si="0"/>
        <v>A</v>
      </c>
      <c r="H5" s="34">
        <v>99</v>
      </c>
      <c r="I5" s="33">
        <f t="shared" si="1"/>
        <v>4.3</v>
      </c>
      <c r="J5" s="34">
        <v>4</v>
      </c>
      <c r="K5" s="35"/>
      <c r="L5" s="84"/>
      <c r="M5" s="85"/>
      <c r="N5" s="86"/>
      <c r="S5" s="3"/>
    </row>
    <row r="6" spans="1:19">
      <c r="A6" s="73"/>
      <c r="B6" s="53">
        <v>4</v>
      </c>
      <c r="C6" s="77" t="s">
        <v>45</v>
      </c>
      <c r="D6" s="78"/>
      <c r="E6" s="78"/>
      <c r="F6" s="78"/>
      <c r="G6" s="33" t="str">
        <f t="shared" si="0"/>
        <v>A</v>
      </c>
      <c r="H6" s="34">
        <v>99</v>
      </c>
      <c r="I6" s="33">
        <f t="shared" si="1"/>
        <v>4.3</v>
      </c>
      <c r="J6" s="34">
        <v>2</v>
      </c>
      <c r="K6" s="35"/>
      <c r="L6" s="84"/>
      <c r="M6" s="85"/>
      <c r="N6" s="86"/>
      <c r="S6" s="3"/>
    </row>
    <row r="7" spans="1:19">
      <c r="A7" s="73"/>
      <c r="B7" s="53">
        <v>5</v>
      </c>
      <c r="C7" s="77" t="s">
        <v>46</v>
      </c>
      <c r="D7" s="78"/>
      <c r="E7" s="78"/>
      <c r="F7" s="78"/>
      <c r="G7" s="33" t="str">
        <f t="shared" si="0"/>
        <v>A</v>
      </c>
      <c r="H7" s="34">
        <v>91</v>
      </c>
      <c r="I7" s="33">
        <f t="shared" si="1"/>
        <v>3.67</v>
      </c>
      <c r="J7" s="34">
        <v>6</v>
      </c>
      <c r="K7" s="35"/>
      <c r="L7" s="84"/>
      <c r="M7" s="85"/>
      <c r="N7" s="86"/>
      <c r="S7" s="3"/>
    </row>
    <row r="8" spans="1:19">
      <c r="A8" s="73"/>
      <c r="B8" s="53">
        <v>6</v>
      </c>
      <c r="C8" s="77" t="s">
        <v>47</v>
      </c>
      <c r="D8" s="78"/>
      <c r="E8" s="78"/>
      <c r="F8" s="78"/>
      <c r="G8" s="33" t="str">
        <f t="shared" si="0"/>
        <v>A</v>
      </c>
      <c r="H8" s="34">
        <v>100</v>
      </c>
      <c r="I8" s="33">
        <f t="shared" si="1"/>
        <v>4.3</v>
      </c>
      <c r="J8" s="34">
        <v>5</v>
      </c>
      <c r="K8" s="35"/>
      <c r="L8" s="84"/>
      <c r="M8" s="85"/>
      <c r="N8" s="86"/>
      <c r="S8" s="6"/>
    </row>
    <row r="9" spans="1:19" ht="15.75" customHeight="1">
      <c r="A9" s="73"/>
      <c r="B9" s="53">
        <v>7</v>
      </c>
      <c r="C9" s="77" t="s">
        <v>48</v>
      </c>
      <c r="D9" s="78"/>
      <c r="E9" s="78"/>
      <c r="F9" s="78"/>
      <c r="G9" s="33" t="str">
        <f t="shared" si="0"/>
        <v>A</v>
      </c>
      <c r="H9" s="34">
        <v>100</v>
      </c>
      <c r="I9" s="33">
        <f t="shared" si="1"/>
        <v>4.3</v>
      </c>
      <c r="J9" s="34">
        <v>3</v>
      </c>
      <c r="K9" s="35"/>
      <c r="L9" s="84"/>
      <c r="M9" s="85"/>
      <c r="N9" s="86"/>
      <c r="S9" s="7"/>
    </row>
    <row r="10" spans="1:19" ht="16.5" customHeight="1" thickBot="1">
      <c r="A10" s="74"/>
      <c r="B10" s="54">
        <v>8</v>
      </c>
      <c r="C10" s="77" t="s">
        <v>49</v>
      </c>
      <c r="D10" s="78"/>
      <c r="E10" s="78"/>
      <c r="F10" s="78"/>
      <c r="G10" s="33" t="str">
        <f t="shared" si="0"/>
        <v>A</v>
      </c>
      <c r="H10" s="38">
        <v>100</v>
      </c>
      <c r="I10" s="33">
        <f t="shared" si="1"/>
        <v>4.3</v>
      </c>
      <c r="J10" s="30">
        <v>6</v>
      </c>
      <c r="K10" s="41"/>
      <c r="L10" s="87"/>
      <c r="M10" s="88"/>
      <c r="N10" s="89"/>
      <c r="S10" s="6"/>
    </row>
    <row r="11" spans="1:19" ht="16.5" customHeight="1">
      <c r="A11" s="72" t="s">
        <v>15</v>
      </c>
      <c r="B11" s="52">
        <v>9</v>
      </c>
      <c r="C11" s="75" t="s">
        <v>42</v>
      </c>
      <c r="D11" s="76"/>
      <c r="E11" s="76"/>
      <c r="F11" s="76"/>
      <c r="G11" s="31" t="str">
        <f t="shared" si="0"/>
        <v>A</v>
      </c>
      <c r="H11" s="32">
        <v>100</v>
      </c>
      <c r="I11" s="31">
        <f t="shared" si="1"/>
        <v>4.3</v>
      </c>
      <c r="J11" s="32">
        <v>6</v>
      </c>
      <c r="K11" s="39">
        <f>SUMPRODUCT(I11:I18,J11:J18)/SUM(J11:J18)</f>
        <v>3.9914285714285711</v>
      </c>
      <c r="L11" s="81">
        <f>((SUM($J$3:J10)*L3+SUM(J11:J18)*K11)/SUM($J$3:J18))</f>
        <v>4.03969696969697</v>
      </c>
      <c r="M11" s="82"/>
      <c r="N11" s="83"/>
      <c r="S11" s="6"/>
    </row>
    <row r="12" spans="1:19" ht="16.5" customHeight="1">
      <c r="A12" s="73"/>
      <c r="B12" s="53">
        <v>10</v>
      </c>
      <c r="C12" s="77" t="s">
        <v>43</v>
      </c>
      <c r="D12" s="78"/>
      <c r="E12" s="78"/>
      <c r="F12" s="78"/>
      <c r="G12" s="33" t="str">
        <f t="shared" si="0"/>
        <v>A</v>
      </c>
      <c r="H12" s="34">
        <v>100</v>
      </c>
      <c r="I12" s="33">
        <f t="shared" si="1"/>
        <v>4.3</v>
      </c>
      <c r="J12" s="34">
        <v>3</v>
      </c>
      <c r="K12" s="42"/>
      <c r="L12" s="84"/>
      <c r="M12" s="85"/>
      <c r="N12" s="86"/>
      <c r="S12" s="6"/>
    </row>
    <row r="13" spans="1:19" ht="16.5" customHeight="1">
      <c r="A13" s="73"/>
      <c r="B13" s="53">
        <v>11</v>
      </c>
      <c r="C13" s="77" t="s">
        <v>44</v>
      </c>
      <c r="D13" s="78"/>
      <c r="E13" s="78"/>
      <c r="F13" s="78"/>
      <c r="G13" s="33" t="str">
        <f t="shared" si="0"/>
        <v>B</v>
      </c>
      <c r="H13" s="34">
        <v>85</v>
      </c>
      <c r="I13" s="33">
        <f t="shared" si="1"/>
        <v>3</v>
      </c>
      <c r="J13" s="34">
        <v>3</v>
      </c>
      <c r="K13" s="42"/>
      <c r="L13" s="84"/>
      <c r="M13" s="85"/>
      <c r="N13" s="86"/>
      <c r="S13" s="6"/>
    </row>
    <row r="14" spans="1:19" ht="16.5" customHeight="1">
      <c r="A14" s="73"/>
      <c r="B14" s="53">
        <v>12</v>
      </c>
      <c r="C14" s="77" t="s">
        <v>45</v>
      </c>
      <c r="D14" s="78"/>
      <c r="E14" s="78"/>
      <c r="F14" s="78"/>
      <c r="G14" s="33" t="str">
        <f t="shared" si="0"/>
        <v>A</v>
      </c>
      <c r="H14" s="34">
        <v>100</v>
      </c>
      <c r="I14" s="33">
        <f t="shared" si="1"/>
        <v>4.3</v>
      </c>
      <c r="J14" s="34">
        <v>5</v>
      </c>
      <c r="K14" s="42"/>
      <c r="L14" s="84"/>
      <c r="M14" s="85"/>
      <c r="N14" s="86"/>
      <c r="S14" s="6"/>
    </row>
    <row r="15" spans="1:19" ht="16.5" customHeight="1">
      <c r="A15" s="73"/>
      <c r="B15" s="53">
        <v>13</v>
      </c>
      <c r="C15" s="77" t="s">
        <v>46</v>
      </c>
      <c r="D15" s="78"/>
      <c r="E15" s="78"/>
      <c r="F15" s="78"/>
      <c r="G15" s="33" t="str">
        <f t="shared" si="0"/>
        <v>A</v>
      </c>
      <c r="H15" s="34">
        <v>100</v>
      </c>
      <c r="I15" s="33">
        <f t="shared" si="1"/>
        <v>4.3</v>
      </c>
      <c r="J15" s="34">
        <v>6</v>
      </c>
      <c r="K15" s="42"/>
      <c r="L15" s="84"/>
      <c r="M15" s="85"/>
      <c r="N15" s="86"/>
      <c r="S15" s="6"/>
    </row>
    <row r="16" spans="1:19" ht="15.75" customHeight="1">
      <c r="A16" s="73"/>
      <c r="B16" s="53">
        <v>14</v>
      </c>
      <c r="C16" s="77" t="s">
        <v>47</v>
      </c>
      <c r="D16" s="78"/>
      <c r="E16" s="78"/>
      <c r="F16" s="78"/>
      <c r="G16" s="33" t="str">
        <f t="shared" si="0"/>
        <v>C</v>
      </c>
      <c r="H16" s="34">
        <v>74</v>
      </c>
      <c r="I16" s="33">
        <f t="shared" si="1"/>
        <v>2</v>
      </c>
      <c r="J16" s="34">
        <v>3</v>
      </c>
      <c r="K16" s="42"/>
      <c r="L16" s="84"/>
      <c r="M16" s="85"/>
      <c r="N16" s="86"/>
      <c r="S16" s="6"/>
    </row>
    <row r="17" spans="1:19" ht="15.75" customHeight="1">
      <c r="A17" s="73"/>
      <c r="B17" s="53">
        <v>15</v>
      </c>
      <c r="C17" s="77" t="s">
        <v>48</v>
      </c>
      <c r="D17" s="78"/>
      <c r="E17" s="78"/>
      <c r="F17" s="78"/>
      <c r="G17" s="33" t="str">
        <f t="shared" si="0"/>
        <v>A</v>
      </c>
      <c r="H17" s="34">
        <v>100</v>
      </c>
      <c r="I17" s="33">
        <f t="shared" si="1"/>
        <v>4.3</v>
      </c>
      <c r="J17" s="34">
        <v>6</v>
      </c>
      <c r="K17" s="42"/>
      <c r="L17" s="84"/>
      <c r="M17" s="85"/>
      <c r="N17" s="86"/>
      <c r="S17" s="6"/>
    </row>
    <row r="18" spans="1:19" ht="15.75" customHeight="1" thickBot="1">
      <c r="A18" s="74"/>
      <c r="B18" s="54">
        <v>16</v>
      </c>
      <c r="C18" s="79" t="s">
        <v>49</v>
      </c>
      <c r="D18" s="80"/>
      <c r="E18" s="80"/>
      <c r="F18" s="80"/>
      <c r="G18" s="43" t="str">
        <f t="shared" si="0"/>
        <v>A</v>
      </c>
      <c r="H18" s="37">
        <v>100</v>
      </c>
      <c r="I18" s="43">
        <f t="shared" si="1"/>
        <v>4.3</v>
      </c>
      <c r="J18" s="37">
        <v>3</v>
      </c>
      <c r="K18" s="44"/>
      <c r="L18" s="87"/>
      <c r="M18" s="88"/>
      <c r="N18" s="89"/>
      <c r="S18" s="6"/>
    </row>
    <row r="19" spans="1:19" ht="16.5" customHeight="1">
      <c r="A19" s="72" t="s">
        <v>17</v>
      </c>
      <c r="B19" s="52">
        <v>17</v>
      </c>
      <c r="C19" s="75" t="s">
        <v>42</v>
      </c>
      <c r="D19" s="76"/>
      <c r="E19" s="76"/>
      <c r="F19" s="76"/>
      <c r="G19" s="45" t="str">
        <f t="shared" si="0"/>
        <v>E</v>
      </c>
      <c r="H19" s="36">
        <v>55</v>
      </c>
      <c r="I19" s="45">
        <f t="shared" si="1"/>
        <v>0.33</v>
      </c>
      <c r="J19" s="36">
        <v>6</v>
      </c>
      <c r="K19" s="46">
        <f t="shared" ref="K19:K43" si="2">SUMPRODUCT(I19:I26,J19:J26)/SUM(J19:J26)</f>
        <v>0.49105263157894735</v>
      </c>
      <c r="L19" s="81">
        <f>((SUM($J$3:J18)*L11+SUM(J19:J26)*K19)/SUM($J$3:J26))</f>
        <v>2.7430769230769232</v>
      </c>
      <c r="M19" s="82"/>
      <c r="N19" s="83"/>
      <c r="S19" s="6"/>
    </row>
    <row r="20" spans="1:19" ht="16.5" customHeight="1">
      <c r="A20" s="73"/>
      <c r="B20" s="53">
        <v>18</v>
      </c>
      <c r="C20" s="77" t="s">
        <v>43</v>
      </c>
      <c r="D20" s="78"/>
      <c r="E20" s="78"/>
      <c r="F20" s="78"/>
      <c r="G20" s="33" t="str">
        <f t="shared" si="0"/>
        <v>E</v>
      </c>
      <c r="H20" s="34">
        <v>56</v>
      </c>
      <c r="I20" s="33">
        <f t="shared" si="1"/>
        <v>0.33</v>
      </c>
      <c r="J20" s="34">
        <v>3</v>
      </c>
      <c r="K20" s="42"/>
      <c r="L20" s="84"/>
      <c r="M20" s="85"/>
      <c r="N20" s="86"/>
      <c r="S20" s="6"/>
    </row>
    <row r="21" spans="1:19" ht="16.5" customHeight="1">
      <c r="A21" s="73"/>
      <c r="B21" s="53">
        <v>19</v>
      </c>
      <c r="C21" s="77" t="s">
        <v>44</v>
      </c>
      <c r="D21" s="78"/>
      <c r="E21" s="78"/>
      <c r="F21" s="78"/>
      <c r="G21" s="33" t="str">
        <f t="shared" si="0"/>
        <v>D</v>
      </c>
      <c r="H21" s="34">
        <v>61</v>
      </c>
      <c r="I21" s="33">
        <f t="shared" si="1"/>
        <v>0.67</v>
      </c>
      <c r="J21" s="34">
        <v>6</v>
      </c>
      <c r="K21" s="42"/>
      <c r="L21" s="84"/>
      <c r="M21" s="85"/>
      <c r="N21" s="86"/>
      <c r="S21" s="6"/>
    </row>
    <row r="22" spans="1:19" ht="16.5" customHeight="1">
      <c r="A22" s="73"/>
      <c r="B22" s="53">
        <v>20</v>
      </c>
      <c r="C22" s="77" t="s">
        <v>45</v>
      </c>
      <c r="D22" s="78"/>
      <c r="E22" s="78"/>
      <c r="F22" s="78"/>
      <c r="G22" s="33" t="str">
        <f t="shared" si="0"/>
        <v>E</v>
      </c>
      <c r="H22" s="34">
        <v>55</v>
      </c>
      <c r="I22" s="33">
        <f t="shared" si="1"/>
        <v>0.33</v>
      </c>
      <c r="J22" s="34">
        <v>3</v>
      </c>
      <c r="K22" s="42"/>
      <c r="L22" s="84"/>
      <c r="M22" s="85"/>
      <c r="N22" s="86"/>
      <c r="S22" s="6"/>
    </row>
    <row r="23" spans="1:19" ht="16.5" customHeight="1">
      <c r="A23" s="73"/>
      <c r="B23" s="53">
        <v>21</v>
      </c>
      <c r="C23" s="77" t="s">
        <v>46</v>
      </c>
      <c r="D23" s="78"/>
      <c r="E23" s="78"/>
      <c r="F23" s="78"/>
      <c r="G23" s="33" t="str">
        <f t="shared" si="0"/>
        <v>E</v>
      </c>
      <c r="H23" s="34">
        <v>57.5</v>
      </c>
      <c r="I23" s="33">
        <f t="shared" si="1"/>
        <v>0.33</v>
      </c>
      <c r="J23" s="34">
        <v>6</v>
      </c>
      <c r="K23" s="42"/>
      <c r="L23" s="84"/>
      <c r="M23" s="85"/>
      <c r="N23" s="86"/>
      <c r="S23" s="6"/>
    </row>
    <row r="24" spans="1:19" ht="15.75" customHeight="1">
      <c r="A24" s="73"/>
      <c r="B24" s="53">
        <v>22</v>
      </c>
      <c r="C24" s="77" t="s">
        <v>47</v>
      </c>
      <c r="D24" s="78"/>
      <c r="E24" s="78"/>
      <c r="F24" s="78"/>
      <c r="G24" s="33" t="str">
        <f t="shared" si="0"/>
        <v>D</v>
      </c>
      <c r="H24" s="34">
        <v>60.5</v>
      </c>
      <c r="I24" s="33">
        <f t="shared" si="1"/>
        <v>0.67</v>
      </c>
      <c r="J24" s="34">
        <v>6</v>
      </c>
      <c r="K24" s="42"/>
      <c r="L24" s="84"/>
      <c r="M24" s="85"/>
      <c r="N24" s="86"/>
      <c r="S24" s="6"/>
    </row>
    <row r="25" spans="1:19" ht="15.75" customHeight="1">
      <c r="A25" s="73"/>
      <c r="B25" s="53">
        <v>23</v>
      </c>
      <c r="C25" s="77" t="s">
        <v>48</v>
      </c>
      <c r="D25" s="78"/>
      <c r="E25" s="78"/>
      <c r="F25" s="78"/>
      <c r="G25" s="33" t="str">
        <f t="shared" si="0"/>
        <v>D</v>
      </c>
      <c r="H25" s="34">
        <v>62</v>
      </c>
      <c r="I25" s="33">
        <f t="shared" si="1"/>
        <v>0.67</v>
      </c>
      <c r="J25" s="34">
        <v>6</v>
      </c>
      <c r="K25" s="42"/>
      <c r="L25" s="84"/>
      <c r="M25" s="85"/>
      <c r="N25" s="86"/>
      <c r="S25" s="6"/>
    </row>
    <row r="26" spans="1:19" ht="15.75" customHeight="1" thickBot="1">
      <c r="A26" s="74"/>
      <c r="B26" s="54">
        <v>24</v>
      </c>
      <c r="C26" s="79" t="s">
        <v>49</v>
      </c>
      <c r="D26" s="80"/>
      <c r="E26" s="80"/>
      <c r="F26" s="80"/>
      <c r="G26" s="43" t="str">
        <f t="shared" si="0"/>
        <v>E</v>
      </c>
      <c r="H26" s="37">
        <v>59</v>
      </c>
      <c r="I26" s="43">
        <f t="shared" si="1"/>
        <v>0.33</v>
      </c>
      <c r="J26" s="37">
        <v>2</v>
      </c>
      <c r="K26" s="44"/>
      <c r="L26" s="87"/>
      <c r="M26" s="88"/>
      <c r="N26" s="89"/>
      <c r="S26" s="6"/>
    </row>
    <row r="27" spans="1:19" ht="16.5" customHeight="1">
      <c r="A27" s="72" t="s">
        <v>20</v>
      </c>
      <c r="B27" s="52">
        <v>25</v>
      </c>
      <c r="C27" s="90" t="s">
        <v>42</v>
      </c>
      <c r="D27" s="91"/>
      <c r="E27" s="91"/>
      <c r="F27" s="91"/>
      <c r="G27" s="45" t="str">
        <f t="shared" si="0"/>
        <v>B</v>
      </c>
      <c r="H27" s="36">
        <v>89</v>
      </c>
      <c r="I27" s="45">
        <f t="shared" si="1"/>
        <v>3.33</v>
      </c>
      <c r="J27" s="36">
        <v>6</v>
      </c>
      <c r="K27" s="46">
        <f t="shared" si="2"/>
        <v>3.1938888888888886</v>
      </c>
      <c r="L27" s="81">
        <f>((SUM($J$3:J26)*L19+SUM(J27:J34)*K27)/SUM($J$3:J34))</f>
        <v>2.859</v>
      </c>
      <c r="M27" s="82"/>
      <c r="N27" s="83"/>
      <c r="S27" s="6"/>
    </row>
    <row r="28" spans="1:19" ht="16.5" customHeight="1">
      <c r="A28" s="73"/>
      <c r="B28" s="53">
        <v>26</v>
      </c>
      <c r="C28" s="77" t="s">
        <v>43</v>
      </c>
      <c r="D28" s="78"/>
      <c r="E28" s="78"/>
      <c r="F28" s="78"/>
      <c r="G28" s="33" t="str">
        <f t="shared" si="0"/>
        <v>A</v>
      </c>
      <c r="H28" s="34">
        <v>99</v>
      </c>
      <c r="I28" s="33">
        <f t="shared" si="1"/>
        <v>4.3</v>
      </c>
      <c r="J28" s="34">
        <v>4</v>
      </c>
      <c r="K28" s="42"/>
      <c r="L28" s="84"/>
      <c r="M28" s="85"/>
      <c r="N28" s="86"/>
      <c r="S28" s="6"/>
    </row>
    <row r="29" spans="1:19" ht="16.5" customHeight="1">
      <c r="A29" s="73"/>
      <c r="B29" s="53">
        <v>27</v>
      </c>
      <c r="C29" s="77" t="s">
        <v>44</v>
      </c>
      <c r="D29" s="78"/>
      <c r="E29" s="78"/>
      <c r="F29" s="78"/>
      <c r="G29" s="33" t="str">
        <f t="shared" si="0"/>
        <v>C</v>
      </c>
      <c r="H29" s="34">
        <v>75</v>
      </c>
      <c r="I29" s="33">
        <f t="shared" si="1"/>
        <v>2</v>
      </c>
      <c r="J29" s="34">
        <v>6</v>
      </c>
      <c r="K29" s="42"/>
      <c r="L29" s="84"/>
      <c r="M29" s="85"/>
      <c r="N29" s="86"/>
      <c r="S29" s="6"/>
    </row>
    <row r="30" spans="1:19" ht="16.5" customHeight="1">
      <c r="A30" s="73"/>
      <c r="B30" s="53">
        <v>28</v>
      </c>
      <c r="C30" s="77" t="s">
        <v>45</v>
      </c>
      <c r="D30" s="78"/>
      <c r="E30" s="78"/>
      <c r="F30" s="78"/>
      <c r="G30" s="33" t="str">
        <f t="shared" si="0"/>
        <v>B</v>
      </c>
      <c r="H30" s="34">
        <v>85</v>
      </c>
      <c r="I30" s="33">
        <f t="shared" si="1"/>
        <v>3</v>
      </c>
      <c r="J30" s="34">
        <v>3</v>
      </c>
      <c r="K30" s="42"/>
      <c r="L30" s="84"/>
      <c r="M30" s="85"/>
      <c r="N30" s="86"/>
      <c r="S30" s="6"/>
    </row>
    <row r="31" spans="1:19" ht="16.5" customHeight="1">
      <c r="A31" s="73"/>
      <c r="B31" s="53">
        <v>29</v>
      </c>
      <c r="C31" s="77" t="s">
        <v>46</v>
      </c>
      <c r="D31" s="78"/>
      <c r="E31" s="78"/>
      <c r="F31" s="78"/>
      <c r="G31" s="33" t="str">
        <f t="shared" si="0"/>
        <v>A</v>
      </c>
      <c r="H31" s="34">
        <v>100</v>
      </c>
      <c r="I31" s="33">
        <f t="shared" si="1"/>
        <v>4.3</v>
      </c>
      <c r="J31" s="34">
        <v>6</v>
      </c>
      <c r="K31" s="42"/>
      <c r="L31" s="84"/>
      <c r="M31" s="85"/>
      <c r="N31" s="86"/>
      <c r="S31" s="6"/>
    </row>
    <row r="32" spans="1:19" ht="15.75" customHeight="1">
      <c r="A32" s="73"/>
      <c r="B32" s="53">
        <v>30</v>
      </c>
      <c r="C32" s="77" t="s">
        <v>47</v>
      </c>
      <c r="D32" s="78"/>
      <c r="E32" s="78"/>
      <c r="F32" s="78"/>
      <c r="G32" s="33" t="str">
        <f t="shared" si="0"/>
        <v>B</v>
      </c>
      <c r="H32" s="34">
        <v>85</v>
      </c>
      <c r="I32" s="33">
        <f t="shared" si="1"/>
        <v>3</v>
      </c>
      <c r="J32" s="34">
        <v>3</v>
      </c>
      <c r="K32" s="42"/>
      <c r="L32" s="84"/>
      <c r="M32" s="85"/>
      <c r="N32" s="86"/>
    </row>
    <row r="33" spans="1:14" ht="15.75" customHeight="1">
      <c r="A33" s="73"/>
      <c r="B33" s="53">
        <v>31</v>
      </c>
      <c r="C33" s="77" t="s">
        <v>48</v>
      </c>
      <c r="D33" s="78"/>
      <c r="E33" s="78"/>
      <c r="F33" s="78"/>
      <c r="G33" s="33" t="str">
        <f t="shared" si="0"/>
        <v>C</v>
      </c>
      <c r="H33" s="34">
        <v>73.5</v>
      </c>
      <c r="I33" s="33">
        <f t="shared" si="1"/>
        <v>2</v>
      </c>
      <c r="J33" s="34">
        <v>2</v>
      </c>
      <c r="K33" s="42"/>
      <c r="L33" s="84"/>
      <c r="M33" s="85"/>
      <c r="N33" s="86"/>
    </row>
    <row r="34" spans="1:14" ht="15.75" customHeight="1" thickBot="1">
      <c r="A34" s="74"/>
      <c r="B34" s="54">
        <v>32</v>
      </c>
      <c r="C34" s="92" t="s">
        <v>49</v>
      </c>
      <c r="D34" s="93"/>
      <c r="E34" s="93"/>
      <c r="F34" s="93"/>
      <c r="G34" s="43" t="str">
        <f t="shared" si="0"/>
        <v>B</v>
      </c>
      <c r="H34" s="37">
        <v>86</v>
      </c>
      <c r="I34" s="43">
        <f t="shared" si="1"/>
        <v>3</v>
      </c>
      <c r="J34" s="37">
        <v>6</v>
      </c>
      <c r="K34" s="44"/>
      <c r="L34" s="87"/>
      <c r="M34" s="88"/>
      <c r="N34" s="89"/>
    </row>
    <row r="35" spans="1:14" ht="16.5" customHeight="1">
      <c r="A35" s="72" t="s">
        <v>21</v>
      </c>
      <c r="B35" s="52">
        <v>33</v>
      </c>
      <c r="C35" s="75" t="s">
        <v>42</v>
      </c>
      <c r="D35" s="76"/>
      <c r="E35" s="76"/>
      <c r="F35" s="76"/>
      <c r="G35" s="45" t="str">
        <f t="shared" ref="G35:G66" si="3">VLOOKUP(H35,$B$71:$D$85,3)</f>
        <v>D</v>
      </c>
      <c r="H35" s="36">
        <v>69</v>
      </c>
      <c r="I35" s="45">
        <f t="shared" ref="I35:I66" si="4">VLOOKUP(H35,$B$71:$C$85,2)</f>
        <v>1.33</v>
      </c>
      <c r="J35" s="36">
        <v>3</v>
      </c>
      <c r="K35" s="46">
        <f t="shared" si="2"/>
        <v>3.2748148148148144</v>
      </c>
      <c r="L35" s="81">
        <f>((SUM($J$3:J34)*L27+SUM(J35:J42)*K35)/SUM($J$3:J42))</f>
        <v>2.9262275449101796</v>
      </c>
      <c r="M35" s="82"/>
      <c r="N35" s="83"/>
    </row>
    <row r="36" spans="1:14" ht="16.5" customHeight="1">
      <c r="A36" s="73"/>
      <c r="B36" s="53">
        <v>34</v>
      </c>
      <c r="C36" s="77" t="s">
        <v>43</v>
      </c>
      <c r="D36" s="78"/>
      <c r="E36" s="78"/>
      <c r="F36" s="78"/>
      <c r="G36" s="33" t="str">
        <f t="shared" si="3"/>
        <v>B</v>
      </c>
      <c r="H36" s="34">
        <v>85</v>
      </c>
      <c r="I36" s="33">
        <f t="shared" si="4"/>
        <v>3</v>
      </c>
      <c r="J36" s="34">
        <v>4</v>
      </c>
      <c r="K36" s="42"/>
      <c r="L36" s="84"/>
      <c r="M36" s="85"/>
      <c r="N36" s="86"/>
    </row>
    <row r="37" spans="1:14" ht="16.5" customHeight="1">
      <c r="A37" s="73"/>
      <c r="B37" s="53">
        <v>35</v>
      </c>
      <c r="C37" s="77" t="s">
        <v>44</v>
      </c>
      <c r="D37" s="78"/>
      <c r="E37" s="78"/>
      <c r="F37" s="78"/>
      <c r="G37" s="33" t="str">
        <f t="shared" si="3"/>
        <v>B</v>
      </c>
      <c r="H37" s="34">
        <v>90</v>
      </c>
      <c r="I37" s="33">
        <f t="shared" si="4"/>
        <v>3.33</v>
      </c>
      <c r="J37" s="34">
        <v>4</v>
      </c>
      <c r="K37" s="42"/>
      <c r="L37" s="84"/>
      <c r="M37" s="85"/>
      <c r="N37" s="86"/>
    </row>
    <row r="38" spans="1:14" ht="16.5" customHeight="1">
      <c r="A38" s="73"/>
      <c r="B38" s="53">
        <v>36</v>
      </c>
      <c r="C38" s="77" t="s">
        <v>45</v>
      </c>
      <c r="D38" s="78"/>
      <c r="E38" s="78"/>
      <c r="F38" s="78"/>
      <c r="G38" s="33" t="str">
        <f t="shared" si="3"/>
        <v>B</v>
      </c>
      <c r="H38" s="34">
        <v>90.3</v>
      </c>
      <c r="I38" s="33">
        <f t="shared" si="4"/>
        <v>3.33</v>
      </c>
      <c r="J38" s="34">
        <v>3</v>
      </c>
      <c r="K38" s="42"/>
      <c r="L38" s="84"/>
      <c r="M38" s="85"/>
      <c r="N38" s="86"/>
    </row>
    <row r="39" spans="1:14" ht="16.5" customHeight="1">
      <c r="A39" s="73"/>
      <c r="B39" s="53">
        <v>37</v>
      </c>
      <c r="C39" s="77" t="s">
        <v>46</v>
      </c>
      <c r="D39" s="78"/>
      <c r="E39" s="78"/>
      <c r="F39" s="78"/>
      <c r="G39" s="33" t="str">
        <f t="shared" si="3"/>
        <v>A</v>
      </c>
      <c r="H39" s="34">
        <v>90.5</v>
      </c>
      <c r="I39" s="33">
        <f t="shared" si="4"/>
        <v>3.67</v>
      </c>
      <c r="J39" s="34">
        <v>3</v>
      </c>
      <c r="K39" s="42"/>
      <c r="L39" s="84"/>
      <c r="M39" s="85"/>
      <c r="N39" s="86"/>
    </row>
    <row r="40" spans="1:14" ht="15.75" customHeight="1">
      <c r="A40" s="73"/>
      <c r="B40" s="53">
        <v>38</v>
      </c>
      <c r="C40" s="77" t="s">
        <v>47</v>
      </c>
      <c r="D40" s="78"/>
      <c r="E40" s="78"/>
      <c r="F40" s="78"/>
      <c r="G40" s="33" t="str">
        <f t="shared" si="3"/>
        <v>B</v>
      </c>
      <c r="H40" s="34">
        <v>80.5</v>
      </c>
      <c r="I40" s="33">
        <f t="shared" si="4"/>
        <v>2.67</v>
      </c>
      <c r="J40" s="34">
        <v>3</v>
      </c>
      <c r="K40" s="42"/>
      <c r="L40" s="84"/>
      <c r="M40" s="85"/>
      <c r="N40" s="86"/>
    </row>
    <row r="41" spans="1:14" ht="16.95" customHeight="1">
      <c r="A41" s="73"/>
      <c r="B41" s="53">
        <v>39</v>
      </c>
      <c r="C41" s="77" t="s">
        <v>48</v>
      </c>
      <c r="D41" s="78"/>
      <c r="E41" s="78"/>
      <c r="F41" s="78"/>
      <c r="G41" s="33" t="str">
        <f t="shared" si="3"/>
        <v>A</v>
      </c>
      <c r="H41" s="34">
        <v>100</v>
      </c>
      <c r="I41" s="33">
        <f t="shared" si="4"/>
        <v>4.3</v>
      </c>
      <c r="J41" s="34">
        <v>1</v>
      </c>
      <c r="K41" s="42"/>
      <c r="L41" s="84"/>
      <c r="M41" s="85"/>
      <c r="N41" s="86"/>
    </row>
    <row r="42" spans="1:14" ht="15.75" customHeight="1" thickBot="1">
      <c r="A42" s="74"/>
      <c r="B42" s="54">
        <v>40</v>
      </c>
      <c r="C42" s="79" t="s">
        <v>49</v>
      </c>
      <c r="D42" s="80"/>
      <c r="E42" s="80"/>
      <c r="F42" s="80"/>
      <c r="G42" s="43" t="str">
        <f t="shared" si="3"/>
        <v>A</v>
      </c>
      <c r="H42" s="37">
        <v>100</v>
      </c>
      <c r="I42" s="43">
        <f t="shared" si="4"/>
        <v>4.3</v>
      </c>
      <c r="J42" s="37">
        <v>6</v>
      </c>
      <c r="K42" s="44"/>
      <c r="L42" s="87"/>
      <c r="M42" s="88"/>
      <c r="N42" s="89"/>
    </row>
    <row r="43" spans="1:14" ht="16.5" customHeight="1">
      <c r="A43" s="72" t="s">
        <v>22</v>
      </c>
      <c r="B43" s="52">
        <v>41</v>
      </c>
      <c r="C43" s="75" t="s">
        <v>42</v>
      </c>
      <c r="D43" s="76"/>
      <c r="E43" s="76"/>
      <c r="F43" s="76"/>
      <c r="G43" s="45" t="str">
        <f t="shared" si="3"/>
        <v>B</v>
      </c>
      <c r="H43" s="36">
        <v>85</v>
      </c>
      <c r="I43" s="45">
        <f t="shared" si="4"/>
        <v>3</v>
      </c>
      <c r="J43" s="36">
        <v>6</v>
      </c>
      <c r="K43" s="47">
        <f t="shared" si="2"/>
        <v>3.3443999999999998</v>
      </c>
      <c r="L43" s="81">
        <f>((SUM($J$3:J42)*L35+SUM(J43:J50)*K43)/SUM($J$3:J50))</f>
        <v>2.9806770833333331</v>
      </c>
      <c r="M43" s="82"/>
      <c r="N43" s="83"/>
    </row>
    <row r="44" spans="1:14" ht="16.5" customHeight="1">
      <c r="A44" s="73"/>
      <c r="B44" s="53">
        <v>42</v>
      </c>
      <c r="C44" s="77" t="s">
        <v>43</v>
      </c>
      <c r="D44" s="78"/>
      <c r="E44" s="78"/>
      <c r="F44" s="78"/>
      <c r="G44" s="33" t="str">
        <f t="shared" si="3"/>
        <v>B</v>
      </c>
      <c r="H44" s="34">
        <v>89</v>
      </c>
      <c r="I44" s="33">
        <f t="shared" si="4"/>
        <v>3.33</v>
      </c>
      <c r="J44" s="34">
        <v>3</v>
      </c>
      <c r="K44" s="35"/>
      <c r="L44" s="84"/>
      <c r="M44" s="85"/>
      <c r="N44" s="86"/>
    </row>
    <row r="45" spans="1:14" ht="16.5" customHeight="1">
      <c r="A45" s="73"/>
      <c r="B45" s="53">
        <v>43</v>
      </c>
      <c r="C45" s="77" t="s">
        <v>44</v>
      </c>
      <c r="D45" s="78"/>
      <c r="E45" s="78"/>
      <c r="F45" s="78"/>
      <c r="G45" s="33" t="str">
        <f t="shared" si="3"/>
        <v>A</v>
      </c>
      <c r="H45" s="34">
        <v>99</v>
      </c>
      <c r="I45" s="33">
        <f t="shared" si="4"/>
        <v>4.3</v>
      </c>
      <c r="J45" s="34">
        <v>2</v>
      </c>
      <c r="K45" s="35"/>
      <c r="L45" s="84"/>
      <c r="M45" s="85"/>
      <c r="N45" s="86"/>
    </row>
    <row r="46" spans="1:14" ht="16.5" customHeight="1">
      <c r="A46" s="73"/>
      <c r="B46" s="53">
        <v>44</v>
      </c>
      <c r="C46" s="77" t="s">
        <v>45</v>
      </c>
      <c r="D46" s="78"/>
      <c r="E46" s="78"/>
      <c r="F46" s="78"/>
      <c r="G46" s="33" t="str">
        <f t="shared" si="3"/>
        <v>A</v>
      </c>
      <c r="H46" s="34">
        <v>91</v>
      </c>
      <c r="I46" s="33">
        <f t="shared" si="4"/>
        <v>3.67</v>
      </c>
      <c r="J46" s="34">
        <v>3</v>
      </c>
      <c r="K46" s="35"/>
      <c r="L46" s="84"/>
      <c r="M46" s="85"/>
      <c r="N46" s="86"/>
    </row>
    <row r="47" spans="1:14" ht="16.5" customHeight="1">
      <c r="A47" s="73"/>
      <c r="B47" s="53">
        <v>45</v>
      </c>
      <c r="C47" s="77" t="s">
        <v>46</v>
      </c>
      <c r="D47" s="78"/>
      <c r="E47" s="78"/>
      <c r="F47" s="78"/>
      <c r="G47" s="33" t="str">
        <f t="shared" si="3"/>
        <v>A</v>
      </c>
      <c r="H47" s="34">
        <v>93</v>
      </c>
      <c r="I47" s="33">
        <f t="shared" si="4"/>
        <v>3.67</v>
      </c>
      <c r="J47" s="34">
        <v>3</v>
      </c>
      <c r="K47" s="35"/>
      <c r="L47" s="84"/>
      <c r="M47" s="85"/>
      <c r="N47" s="86"/>
    </row>
    <row r="48" spans="1:14" ht="15.75" customHeight="1">
      <c r="A48" s="73"/>
      <c r="B48" s="53">
        <v>46</v>
      </c>
      <c r="C48" s="77" t="s">
        <v>47</v>
      </c>
      <c r="D48" s="78"/>
      <c r="E48" s="78"/>
      <c r="F48" s="78"/>
      <c r="G48" s="33" t="str">
        <f t="shared" si="3"/>
        <v>B</v>
      </c>
      <c r="H48" s="34">
        <v>85</v>
      </c>
      <c r="I48" s="33">
        <f t="shared" si="4"/>
        <v>3</v>
      </c>
      <c r="J48" s="34">
        <v>3</v>
      </c>
      <c r="K48" s="35"/>
      <c r="L48" s="84"/>
      <c r="M48" s="85"/>
      <c r="N48" s="86"/>
    </row>
    <row r="49" spans="1:14" ht="15.75" customHeight="1">
      <c r="A49" s="73"/>
      <c r="B49" s="53">
        <v>47</v>
      </c>
      <c r="C49" s="77" t="s">
        <v>48</v>
      </c>
      <c r="D49" s="78"/>
      <c r="E49" s="78"/>
      <c r="F49" s="78"/>
      <c r="G49" s="33" t="str">
        <f t="shared" si="3"/>
        <v>C</v>
      </c>
      <c r="H49" s="34">
        <v>75</v>
      </c>
      <c r="I49" s="33">
        <f t="shared" si="4"/>
        <v>2</v>
      </c>
      <c r="J49" s="34">
        <v>2</v>
      </c>
      <c r="K49" s="35"/>
      <c r="L49" s="84"/>
      <c r="M49" s="85"/>
      <c r="N49" s="86"/>
    </row>
    <row r="50" spans="1:14" ht="15.75" customHeight="1" thickBot="1">
      <c r="A50" s="74"/>
      <c r="B50" s="54">
        <v>48</v>
      </c>
      <c r="C50" s="79" t="s">
        <v>49</v>
      </c>
      <c r="D50" s="80"/>
      <c r="E50" s="80"/>
      <c r="F50" s="80"/>
      <c r="G50" s="43" t="str">
        <f t="shared" si="3"/>
        <v>A</v>
      </c>
      <c r="H50" s="37">
        <v>95</v>
      </c>
      <c r="I50" s="43">
        <f t="shared" si="4"/>
        <v>4</v>
      </c>
      <c r="J50" s="37">
        <v>3</v>
      </c>
      <c r="K50" s="48"/>
      <c r="L50" s="87"/>
      <c r="M50" s="88"/>
      <c r="N50" s="89"/>
    </row>
    <row r="51" spans="1:14" ht="15.75" customHeight="1">
      <c r="A51" s="72" t="s">
        <v>23</v>
      </c>
      <c r="B51" s="52">
        <v>49</v>
      </c>
      <c r="C51" s="75" t="s">
        <v>42</v>
      </c>
      <c r="D51" s="76"/>
      <c r="E51" s="76"/>
      <c r="F51" s="76"/>
      <c r="G51" s="45" t="str">
        <f t="shared" si="3"/>
        <v>A</v>
      </c>
      <c r="H51" s="36">
        <v>91.5</v>
      </c>
      <c r="I51" s="45">
        <f t="shared" si="4"/>
        <v>3.67</v>
      </c>
      <c r="J51" s="36">
        <v>3</v>
      </c>
      <c r="K51" s="46">
        <f>SUMPRODUCT(I51:I58,J51:J58)/SUM(J51:J58)</f>
        <v>3.1754166666666666</v>
      </c>
      <c r="L51" s="81">
        <f>((SUM($J$3:J50)*L43+SUM(J51:J58)*K51)/SUM($J$3:J58))</f>
        <v>3.0023148148148149</v>
      </c>
      <c r="M51" s="82"/>
      <c r="N51" s="83"/>
    </row>
    <row r="52" spans="1:14" ht="15.75" customHeight="1">
      <c r="A52" s="73"/>
      <c r="B52" s="53">
        <v>50</v>
      </c>
      <c r="C52" s="77" t="s">
        <v>43</v>
      </c>
      <c r="D52" s="78"/>
      <c r="E52" s="78"/>
      <c r="F52" s="78"/>
      <c r="G52" s="33" t="str">
        <f t="shared" si="3"/>
        <v>B</v>
      </c>
      <c r="H52" s="34">
        <v>85</v>
      </c>
      <c r="I52" s="33">
        <f t="shared" si="4"/>
        <v>3</v>
      </c>
      <c r="J52" s="34">
        <v>2</v>
      </c>
      <c r="K52" s="42"/>
      <c r="L52" s="84"/>
      <c r="M52" s="85"/>
      <c r="N52" s="86"/>
    </row>
    <row r="53" spans="1:14" ht="15.75" customHeight="1">
      <c r="A53" s="73"/>
      <c r="B53" s="53">
        <v>51</v>
      </c>
      <c r="C53" s="77" t="s">
        <v>44</v>
      </c>
      <c r="D53" s="78"/>
      <c r="E53" s="78"/>
      <c r="F53" s="78"/>
      <c r="G53" s="33" t="str">
        <f t="shared" si="3"/>
        <v>A</v>
      </c>
      <c r="H53" s="34">
        <v>95</v>
      </c>
      <c r="I53" s="33">
        <f t="shared" si="4"/>
        <v>4</v>
      </c>
      <c r="J53" s="34">
        <v>3</v>
      </c>
      <c r="K53" s="42"/>
      <c r="L53" s="84"/>
      <c r="M53" s="85"/>
      <c r="N53" s="86"/>
    </row>
    <row r="54" spans="1:14" ht="15.75" customHeight="1">
      <c r="A54" s="73"/>
      <c r="B54" s="53">
        <v>52</v>
      </c>
      <c r="C54" s="77" t="s">
        <v>45</v>
      </c>
      <c r="D54" s="78"/>
      <c r="E54" s="78"/>
      <c r="F54" s="78"/>
      <c r="G54" s="33" t="str">
        <f t="shared" si="3"/>
        <v>A</v>
      </c>
      <c r="H54" s="34">
        <v>100</v>
      </c>
      <c r="I54" s="33">
        <f t="shared" si="4"/>
        <v>4.3</v>
      </c>
      <c r="J54" s="34">
        <v>4</v>
      </c>
      <c r="K54" s="42"/>
      <c r="L54" s="84"/>
      <c r="M54" s="85"/>
      <c r="N54" s="86"/>
    </row>
    <row r="55" spans="1:14" ht="15.75" customHeight="1">
      <c r="A55" s="73"/>
      <c r="B55" s="53">
        <v>53</v>
      </c>
      <c r="C55" s="77" t="s">
        <v>46</v>
      </c>
      <c r="D55" s="78"/>
      <c r="E55" s="78"/>
      <c r="F55" s="78"/>
      <c r="G55" s="33" t="str">
        <f t="shared" si="3"/>
        <v>C</v>
      </c>
      <c r="H55" s="34">
        <v>74</v>
      </c>
      <c r="I55" s="33">
        <f t="shared" si="4"/>
        <v>2</v>
      </c>
      <c r="J55" s="34">
        <v>3</v>
      </c>
      <c r="K55" s="42"/>
      <c r="L55" s="84"/>
      <c r="M55" s="85"/>
      <c r="N55" s="86"/>
    </row>
    <row r="56" spans="1:14" ht="15.75" customHeight="1">
      <c r="A56" s="73"/>
      <c r="B56" s="53">
        <v>54</v>
      </c>
      <c r="C56" s="77" t="s">
        <v>47</v>
      </c>
      <c r="D56" s="78"/>
      <c r="E56" s="78"/>
      <c r="F56" s="78"/>
      <c r="G56" s="33" t="str">
        <f t="shared" si="3"/>
        <v>C</v>
      </c>
      <c r="H56" s="34">
        <v>74</v>
      </c>
      <c r="I56" s="33">
        <f t="shared" si="4"/>
        <v>2</v>
      </c>
      <c r="J56" s="34">
        <v>3</v>
      </c>
      <c r="K56" s="42"/>
      <c r="L56" s="84"/>
      <c r="M56" s="85"/>
      <c r="N56" s="86"/>
    </row>
    <row r="57" spans="1:14" ht="15.75" customHeight="1">
      <c r="A57" s="73"/>
      <c r="B57" s="53">
        <v>55</v>
      </c>
      <c r="C57" s="77" t="s">
        <v>48</v>
      </c>
      <c r="D57" s="78"/>
      <c r="E57" s="78"/>
      <c r="F57" s="78"/>
      <c r="G57" s="33" t="str">
        <f t="shared" si="3"/>
        <v>C</v>
      </c>
      <c r="H57" s="34">
        <v>75</v>
      </c>
      <c r="I57" s="33">
        <f t="shared" si="4"/>
        <v>2</v>
      </c>
      <c r="J57" s="34">
        <v>3</v>
      </c>
      <c r="K57" s="42"/>
      <c r="L57" s="84"/>
      <c r="M57" s="85"/>
      <c r="N57" s="86"/>
    </row>
    <row r="58" spans="1:14" ht="15.75" customHeight="1" thickBot="1">
      <c r="A58" s="74"/>
      <c r="B58" s="54">
        <v>56</v>
      </c>
      <c r="C58" s="79" t="s">
        <v>49</v>
      </c>
      <c r="D58" s="80"/>
      <c r="E58" s="80"/>
      <c r="F58" s="80"/>
      <c r="G58" s="43" t="str">
        <f t="shared" si="3"/>
        <v>A</v>
      </c>
      <c r="H58" s="37">
        <v>97</v>
      </c>
      <c r="I58" s="43">
        <f t="shared" si="4"/>
        <v>4</v>
      </c>
      <c r="J58" s="37">
        <v>3</v>
      </c>
      <c r="K58" s="44"/>
      <c r="L58" s="87"/>
      <c r="M58" s="88"/>
      <c r="N58" s="89"/>
    </row>
    <row r="59" spans="1:14" ht="16.5" customHeight="1">
      <c r="A59" s="72" t="s">
        <v>51</v>
      </c>
      <c r="B59" s="52">
        <v>49</v>
      </c>
      <c r="C59" s="75" t="s">
        <v>42</v>
      </c>
      <c r="D59" s="76"/>
      <c r="E59" s="76"/>
      <c r="F59" s="76"/>
      <c r="G59" s="45" t="str">
        <f t="shared" si="3"/>
        <v>A</v>
      </c>
      <c r="H59" s="36">
        <v>91.5</v>
      </c>
      <c r="I59" s="45">
        <f t="shared" si="4"/>
        <v>3.67</v>
      </c>
      <c r="J59" s="36">
        <v>3</v>
      </c>
      <c r="K59" s="46">
        <f>SUMPRODUCT(I59:I66,J59:J66)/SUM(J59:J66)</f>
        <v>3.7229166666666664</v>
      </c>
      <c r="L59" s="81">
        <f>((SUM($J$3:J58)*L51+SUM(J59:J66)*K59)/SUM($J$3:J66))</f>
        <v>3.0743750000000003</v>
      </c>
      <c r="M59" s="82"/>
      <c r="N59" s="83"/>
    </row>
    <row r="60" spans="1:14" ht="16.5" customHeight="1">
      <c r="A60" s="73"/>
      <c r="B60" s="53">
        <v>50</v>
      </c>
      <c r="C60" s="77" t="s">
        <v>43</v>
      </c>
      <c r="D60" s="78"/>
      <c r="E60" s="78"/>
      <c r="F60" s="78"/>
      <c r="G60" s="33" t="str">
        <f t="shared" si="3"/>
        <v>B</v>
      </c>
      <c r="H60" s="34">
        <v>83</v>
      </c>
      <c r="I60" s="33">
        <f t="shared" si="4"/>
        <v>2.67</v>
      </c>
      <c r="J60" s="34">
        <v>2</v>
      </c>
      <c r="K60" s="42"/>
      <c r="L60" s="84"/>
      <c r="M60" s="85"/>
      <c r="N60" s="86"/>
    </row>
    <row r="61" spans="1:14" ht="16.5" customHeight="1">
      <c r="A61" s="73"/>
      <c r="B61" s="53">
        <v>51</v>
      </c>
      <c r="C61" s="77" t="s">
        <v>44</v>
      </c>
      <c r="D61" s="78"/>
      <c r="E61" s="78"/>
      <c r="F61" s="78"/>
      <c r="G61" s="33" t="str">
        <f t="shared" si="3"/>
        <v>A</v>
      </c>
      <c r="H61" s="34">
        <v>95</v>
      </c>
      <c r="I61" s="33">
        <f t="shared" si="4"/>
        <v>4</v>
      </c>
      <c r="J61" s="34">
        <v>3</v>
      </c>
      <c r="K61" s="42"/>
      <c r="L61" s="84"/>
      <c r="M61" s="85"/>
      <c r="N61" s="86"/>
    </row>
    <row r="62" spans="1:14" ht="16.5" customHeight="1">
      <c r="A62" s="73"/>
      <c r="B62" s="53">
        <v>52</v>
      </c>
      <c r="C62" s="77" t="s">
        <v>45</v>
      </c>
      <c r="D62" s="78"/>
      <c r="E62" s="78"/>
      <c r="F62" s="78"/>
      <c r="G62" s="33" t="str">
        <f t="shared" si="3"/>
        <v>A</v>
      </c>
      <c r="H62" s="34">
        <v>100</v>
      </c>
      <c r="I62" s="33">
        <f t="shared" si="4"/>
        <v>4.3</v>
      </c>
      <c r="J62" s="34">
        <v>4</v>
      </c>
      <c r="K62" s="42"/>
      <c r="L62" s="84"/>
      <c r="M62" s="85"/>
      <c r="N62" s="86"/>
    </row>
    <row r="63" spans="1:14" ht="16.5" customHeight="1">
      <c r="A63" s="73"/>
      <c r="B63" s="53">
        <v>53</v>
      </c>
      <c r="C63" s="77" t="s">
        <v>46</v>
      </c>
      <c r="D63" s="78"/>
      <c r="E63" s="78"/>
      <c r="F63" s="78"/>
      <c r="G63" s="33" t="str">
        <f t="shared" si="3"/>
        <v>A</v>
      </c>
      <c r="H63" s="34">
        <v>99</v>
      </c>
      <c r="I63" s="33">
        <f t="shared" si="4"/>
        <v>4.3</v>
      </c>
      <c r="J63" s="34">
        <v>3</v>
      </c>
      <c r="K63" s="42"/>
      <c r="L63" s="84"/>
      <c r="M63" s="85"/>
      <c r="N63" s="86"/>
    </row>
    <row r="64" spans="1:14" ht="15.75" customHeight="1">
      <c r="A64" s="73"/>
      <c r="B64" s="53">
        <v>54</v>
      </c>
      <c r="C64" s="77" t="s">
        <v>47</v>
      </c>
      <c r="D64" s="78"/>
      <c r="E64" s="78"/>
      <c r="F64" s="78"/>
      <c r="G64" s="33" t="str">
        <f t="shared" si="3"/>
        <v>C</v>
      </c>
      <c r="H64" s="34">
        <v>74</v>
      </c>
      <c r="I64" s="33">
        <f t="shared" si="4"/>
        <v>2</v>
      </c>
      <c r="J64" s="34">
        <v>3</v>
      </c>
      <c r="K64" s="42"/>
      <c r="L64" s="84"/>
      <c r="M64" s="85"/>
      <c r="N64" s="86"/>
    </row>
    <row r="65" spans="1:14" ht="15.75" customHeight="1">
      <c r="A65" s="73"/>
      <c r="B65" s="53">
        <v>55</v>
      </c>
      <c r="C65" s="77" t="s">
        <v>48</v>
      </c>
      <c r="D65" s="78"/>
      <c r="E65" s="78"/>
      <c r="F65" s="78"/>
      <c r="G65" s="33" t="str">
        <f t="shared" si="3"/>
        <v>A</v>
      </c>
      <c r="H65" s="34">
        <v>98</v>
      </c>
      <c r="I65" s="33">
        <f t="shared" si="4"/>
        <v>4.3</v>
      </c>
      <c r="J65" s="34">
        <v>3</v>
      </c>
      <c r="K65" s="42"/>
      <c r="L65" s="84"/>
      <c r="M65" s="85"/>
      <c r="N65" s="86"/>
    </row>
    <row r="66" spans="1:14" ht="15.75" customHeight="1" thickBot="1">
      <c r="A66" s="74"/>
      <c r="B66" s="54">
        <v>56</v>
      </c>
      <c r="C66" s="79" t="s">
        <v>49</v>
      </c>
      <c r="D66" s="80"/>
      <c r="E66" s="80"/>
      <c r="F66" s="80"/>
      <c r="G66" s="43" t="str">
        <f t="shared" si="3"/>
        <v>A</v>
      </c>
      <c r="H66" s="37">
        <v>97</v>
      </c>
      <c r="I66" s="43">
        <f t="shared" si="4"/>
        <v>4</v>
      </c>
      <c r="J66" s="37">
        <v>3</v>
      </c>
      <c r="K66" s="44"/>
      <c r="L66" s="87"/>
      <c r="M66" s="88"/>
      <c r="N66" s="89"/>
    </row>
    <row r="67" spans="1:14" ht="18.600000000000001" customHeight="1" thickBot="1">
      <c r="A67" s="55"/>
      <c r="B67" s="94" t="s">
        <v>24</v>
      </c>
      <c r="C67" s="95"/>
      <c r="D67" s="95"/>
      <c r="E67" s="95"/>
      <c r="F67" s="95"/>
      <c r="G67" s="95"/>
      <c r="H67" s="95"/>
      <c r="I67" s="96"/>
      <c r="J67" s="99">
        <f>SUM(J3:J66)</f>
        <v>240</v>
      </c>
      <c r="K67" s="100"/>
      <c r="L67" s="100"/>
      <c r="M67" s="100"/>
      <c r="N67" s="101"/>
    </row>
    <row r="68" spans="1:14" ht="17.55" customHeight="1" thickBot="1">
      <c r="A68" s="56"/>
      <c r="B68" s="97" t="s">
        <v>50</v>
      </c>
      <c r="C68" s="98"/>
      <c r="D68" s="98"/>
      <c r="E68" s="98"/>
      <c r="F68" s="98"/>
      <c r="G68" s="98"/>
      <c r="H68" s="98"/>
      <c r="I68" s="98"/>
      <c r="J68" s="102">
        <f>L59</f>
        <v>3.0743750000000003</v>
      </c>
      <c r="K68" s="103"/>
      <c r="L68" s="103"/>
      <c r="M68" s="103"/>
      <c r="N68" s="104"/>
    </row>
    <row r="69" spans="1:14" ht="15" thickBot="1"/>
    <row r="70" spans="1:14">
      <c r="B70" s="21" t="s">
        <v>9</v>
      </c>
      <c r="C70" s="22" t="s">
        <v>10</v>
      </c>
      <c r="D70" s="23" t="s">
        <v>10</v>
      </c>
    </row>
    <row r="71" spans="1:14" ht="15.6">
      <c r="B71" s="24">
        <v>0</v>
      </c>
      <c r="C71" s="25">
        <v>0</v>
      </c>
      <c r="D71" s="26" t="s">
        <v>11</v>
      </c>
    </row>
    <row r="72" spans="1:14" ht="15.6">
      <c r="B72" s="24">
        <v>40.5</v>
      </c>
      <c r="C72" s="25">
        <v>0</v>
      </c>
      <c r="D72" s="26" t="s">
        <v>12</v>
      </c>
    </row>
    <row r="73" spans="1:14" ht="15.6">
      <c r="B73" s="24">
        <v>50.5</v>
      </c>
      <c r="C73" s="25">
        <v>0.33</v>
      </c>
      <c r="D73" s="26" t="s">
        <v>13</v>
      </c>
    </row>
    <row r="74" spans="1:14" ht="15.6">
      <c r="B74" s="24">
        <v>60.5</v>
      </c>
      <c r="C74" s="25">
        <v>0.67</v>
      </c>
      <c r="D74" s="26" t="s">
        <v>14</v>
      </c>
    </row>
    <row r="75" spans="1:14" ht="15.6">
      <c r="B75" s="24">
        <v>63.5</v>
      </c>
      <c r="C75" s="25">
        <v>1</v>
      </c>
      <c r="D75" s="26" t="s">
        <v>14</v>
      </c>
    </row>
    <row r="76" spans="1:14" ht="15.6">
      <c r="B76" s="24">
        <v>67.5</v>
      </c>
      <c r="C76" s="25">
        <v>1.33</v>
      </c>
      <c r="D76" s="26" t="s">
        <v>14</v>
      </c>
    </row>
    <row r="77" spans="1:14" ht="15.6">
      <c r="B77" s="24">
        <v>70.5</v>
      </c>
      <c r="C77" s="25">
        <v>1.67</v>
      </c>
      <c r="D77" s="26" t="s">
        <v>16</v>
      </c>
    </row>
    <row r="78" spans="1:14" ht="15.6">
      <c r="B78" s="24">
        <v>73.5</v>
      </c>
      <c r="C78" s="25">
        <v>2</v>
      </c>
      <c r="D78" s="26" t="s">
        <v>16</v>
      </c>
    </row>
    <row r="79" spans="1:14" ht="15.6">
      <c r="B79" s="24">
        <v>77.5</v>
      </c>
      <c r="C79" s="25">
        <v>2.33</v>
      </c>
      <c r="D79" s="26" t="s">
        <v>16</v>
      </c>
    </row>
    <row r="80" spans="1:14" ht="15.6">
      <c r="B80" s="24">
        <v>80.5</v>
      </c>
      <c r="C80" s="25">
        <v>2.67</v>
      </c>
      <c r="D80" s="26" t="s">
        <v>18</v>
      </c>
    </row>
    <row r="81" spans="2:4" ht="15.6">
      <c r="B81" s="24">
        <v>83.5</v>
      </c>
      <c r="C81" s="25">
        <v>3</v>
      </c>
      <c r="D81" s="26" t="s">
        <v>18</v>
      </c>
    </row>
    <row r="82" spans="2:4" ht="15.6">
      <c r="B82" s="24">
        <v>87.5</v>
      </c>
      <c r="C82" s="25">
        <v>3.33</v>
      </c>
      <c r="D82" s="26" t="s">
        <v>18</v>
      </c>
    </row>
    <row r="83" spans="2:4" ht="15.6">
      <c r="B83" s="24">
        <v>90.5</v>
      </c>
      <c r="C83" s="25">
        <v>3.67</v>
      </c>
      <c r="D83" s="26" t="s">
        <v>19</v>
      </c>
    </row>
    <row r="84" spans="2:4" ht="15.6">
      <c r="B84" s="24">
        <v>93.5</v>
      </c>
      <c r="C84" s="25">
        <v>4</v>
      </c>
      <c r="D84" s="26" t="s">
        <v>19</v>
      </c>
    </row>
    <row r="85" spans="2:4" ht="15.6">
      <c r="B85" s="24">
        <v>97.5</v>
      </c>
      <c r="C85" s="25">
        <v>4.3</v>
      </c>
      <c r="D85" s="26" t="s">
        <v>19</v>
      </c>
    </row>
    <row r="86" spans="2:4" ht="15" thickBot="1">
      <c r="B86" s="27">
        <v>100</v>
      </c>
      <c r="C86" s="28"/>
      <c r="D86" s="29"/>
    </row>
  </sheetData>
  <sheetProtection algorithmName="SHA-512" hashValue="GBP11VS39rC3UDsATt8HG82s1P4lnC5JWQOD3sicF4hFXAA+GtURw6Tu/1biPjCnPSyxcz0/QpITwxacpY0jLw==" saltValue="mOfsdZtrBbULqtgTN85hmg==" spinCount="100000" sheet="1" objects="1" scenarios="1"/>
  <mergeCells count="88">
    <mergeCell ref="L51:N58"/>
    <mergeCell ref="C52:F52"/>
    <mergeCell ref="C53:F53"/>
    <mergeCell ref="C54:F54"/>
    <mergeCell ref="C55:F55"/>
    <mergeCell ref="C56:F56"/>
    <mergeCell ref="C57:F57"/>
    <mergeCell ref="C58:F58"/>
    <mergeCell ref="L27:N34"/>
    <mergeCell ref="L19:N26"/>
    <mergeCell ref="L11:N18"/>
    <mergeCell ref="L3:N10"/>
    <mergeCell ref="C14:F14"/>
    <mergeCell ref="C15:F15"/>
    <mergeCell ref="C23:F23"/>
    <mergeCell ref="C22:F22"/>
    <mergeCell ref="C21:F21"/>
    <mergeCell ref="C20:F20"/>
    <mergeCell ref="C3:F3"/>
    <mergeCell ref="C8:F8"/>
    <mergeCell ref="C9:F9"/>
    <mergeCell ref="C10:F10"/>
    <mergeCell ref="B67:I67"/>
    <mergeCell ref="B68:I68"/>
    <mergeCell ref="J67:N67"/>
    <mergeCell ref="J68:N68"/>
    <mergeCell ref="L59:N66"/>
    <mergeCell ref="C64:F64"/>
    <mergeCell ref="C65:F65"/>
    <mergeCell ref="C66:F66"/>
    <mergeCell ref="C63:F63"/>
    <mergeCell ref="C62:F62"/>
    <mergeCell ref="C50:F50"/>
    <mergeCell ref="A59:A66"/>
    <mergeCell ref="C59:F59"/>
    <mergeCell ref="A43:A50"/>
    <mergeCell ref="C43:F43"/>
    <mergeCell ref="C47:F47"/>
    <mergeCell ref="C46:F46"/>
    <mergeCell ref="C45:F45"/>
    <mergeCell ref="C44:F44"/>
    <mergeCell ref="C48:F48"/>
    <mergeCell ref="C49:F49"/>
    <mergeCell ref="C61:F61"/>
    <mergeCell ref="C60:F60"/>
    <mergeCell ref="A51:A58"/>
    <mergeCell ref="C51:F51"/>
    <mergeCell ref="A35:A42"/>
    <mergeCell ref="C35:F35"/>
    <mergeCell ref="C40:F40"/>
    <mergeCell ref="C41:F41"/>
    <mergeCell ref="C42:F42"/>
    <mergeCell ref="C39:F39"/>
    <mergeCell ref="C38:F38"/>
    <mergeCell ref="C37:F37"/>
    <mergeCell ref="C36:F36"/>
    <mergeCell ref="L43:N50"/>
    <mergeCell ref="L35:N42"/>
    <mergeCell ref="A27:A34"/>
    <mergeCell ref="C27:F27"/>
    <mergeCell ref="A19:A26"/>
    <mergeCell ref="C19:F19"/>
    <mergeCell ref="C24:F24"/>
    <mergeCell ref="C25:F25"/>
    <mergeCell ref="C32:F32"/>
    <mergeCell ref="C33:F33"/>
    <mergeCell ref="C34:F34"/>
    <mergeCell ref="C26:F26"/>
    <mergeCell ref="C31:F31"/>
    <mergeCell ref="C30:F30"/>
    <mergeCell ref="C29:F29"/>
    <mergeCell ref="C28:F28"/>
    <mergeCell ref="B1:N1"/>
    <mergeCell ref="C2:F2"/>
    <mergeCell ref="G2:H2"/>
    <mergeCell ref="L2:N2"/>
    <mergeCell ref="A11:A18"/>
    <mergeCell ref="C11:F11"/>
    <mergeCell ref="C16:F16"/>
    <mergeCell ref="C17:F17"/>
    <mergeCell ref="C18:F18"/>
    <mergeCell ref="C4:F4"/>
    <mergeCell ref="C5:F5"/>
    <mergeCell ref="C6:F6"/>
    <mergeCell ref="C7:F7"/>
    <mergeCell ref="C12:F12"/>
    <mergeCell ref="C13:F13"/>
    <mergeCell ref="A3:A10"/>
  </mergeCells>
  <pageMargins left="0.7" right="0.7" top="0.75" bottom="0.75" header="0.3" footer="0.3"/>
  <pageSetup orientation="portrait" verticalDpi="0" r:id="rId1"/>
  <ignoredErrors>
    <ignoredError sqref="J67:J68" unlockedFormula="1"/>
    <ignoredError sqref="K59 K3:K43 K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GPA - Methodology of GAU</vt:lpstr>
      <vt:lpstr>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giach</dc:creator>
  <cp:lastModifiedBy>K-PAX K-PAX</cp:lastModifiedBy>
  <dcterms:created xsi:type="dcterms:W3CDTF">2021-05-27T13:53:34Z</dcterms:created>
  <dcterms:modified xsi:type="dcterms:W3CDTF">2021-06-06T21:19:38Z</dcterms:modified>
</cp:coreProperties>
</file>