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ch\Desktop\"/>
    </mc:Choice>
  </mc:AlternateContent>
  <xr:revisionPtr revIDLastSave="0" documentId="13_ncr:1_{DC0FB88C-E961-4B5A-9725-A18C9FA57285}" xr6:coauthVersionLast="45" xr6:coauthVersionMax="45" xr10:uidLastSave="{00000000-0000-0000-0000-000000000000}"/>
  <bookViews>
    <workbookView xWindow="-108" yWindow="-108" windowWidth="23256" windowHeight="12576" xr2:uid="{D809E24F-504C-4B0D-87D4-4931B49208DD}"/>
  </bookViews>
  <sheets>
    <sheet name="GAU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C11" i="2" l="1"/>
  <c r="C14" i="2"/>
  <c r="F9" i="2"/>
  <c r="F8" i="2"/>
  <c r="F7" i="2"/>
  <c r="H7" i="2" l="1"/>
  <c r="C22" i="2" s="1" a="1"/>
  <c r="C22" i="2" s="1"/>
  <c r="C23" i="2" s="1"/>
  <c r="C2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<sst xmlns="http://schemas.openxmlformats.org/spreadsheetml/2006/main" count="32" uniqueCount="30">
  <si>
    <t>ნორმირებული ქულა</t>
  </si>
  <si>
    <t>GAU-ს წონა</t>
  </si>
  <si>
    <t>GAU-ს საგრანტო ქულა</t>
  </si>
  <si>
    <t xml:space="preserve"> - თქვენი საერთო სამაგისტრო გამოცდის ქულა* უნდა აღემატებოდეს ან უდრიდეს 40-ს, იმისთვის, რომ მიიღოთ GAUგრანტი სწავლის      გადასახადის 20%-ის ოდენობით სწავლების მთელი პერიოდის განმავლობაში;  </t>
  </si>
  <si>
    <t>მაქს. 
ქულა</t>
  </si>
  <si>
    <t>ბიზნესის ადმინისტრირება</t>
  </si>
  <si>
    <t>სამართალი</t>
  </si>
  <si>
    <t>ინფორმატიკა</t>
  </si>
  <si>
    <t>საბოლოო საფასური</t>
  </si>
  <si>
    <t>-</t>
  </si>
  <si>
    <t>კი</t>
  </si>
  <si>
    <t>არა</t>
  </si>
  <si>
    <t>ნომინალური საფასური</t>
  </si>
  <si>
    <t>წაკითხულის გააზრება (მაქს. 21 ქულა)</t>
  </si>
  <si>
    <t>ლოგიკური მსჯელობა (მაქს. 17 ქულა)</t>
  </si>
  <si>
    <t>GAUგრანტი (%)</t>
  </si>
  <si>
    <t>GAUგრანტი (თანხა)</t>
  </si>
  <si>
    <t>სახელმწიფო გრანტის ოდენობა</t>
  </si>
  <si>
    <t>1. აირჩიეთ სასურველი სამაგისტრო პროგრამა ჩამონათვალიდან</t>
  </si>
  <si>
    <t>2. მონიშნეთ, მოპოვებული გაქვთ თუ არა სახელმწიფო გრანტი ("კი" ან "არა")</t>
  </si>
  <si>
    <t>3. შეავსეთ ერთიან სამაგისტრო გამოცდებზე მიღებული ნედლი ქულები</t>
  </si>
  <si>
    <t>მოიპოვეთ თუ არა სახელმწიფო გრანტი?</t>
  </si>
  <si>
    <t>აირჩიეთ სასურველი სამაგისტრო პროგრამა:</t>
  </si>
  <si>
    <t>ერთიანი სამაგისტრო გამოცდები</t>
  </si>
  <si>
    <t>მიღებული ნედლი ქულა:</t>
  </si>
  <si>
    <t>კალკულატორი სამაგისტრო პროგრამებისთვის</t>
  </si>
  <si>
    <t>გთხოვთ, შეიყვანოთ შესაბამისი მონაცემები ლურჯ უჯრებში:</t>
  </si>
  <si>
    <t>დიპლომატია</t>
  </si>
  <si>
    <t>რაოდენობრივი მსჯელობა (მაქს. 19 ქულა)</t>
  </si>
  <si>
    <t>ანალიტიკური წერა (მაქს. 18 ქულა)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</si>
</sst>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8"/>
      <color rgb="FF333333"/>
      <name val="Arial"/>
      <family val="2"/>
    </font>
    <font>
      <b/>
      <sz val="11"/>
      <color theme="0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i/>
      <sz val="11"/>
      <color theme="0"/>
      <name val="Calibri"/>
      <family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u/>
      <sz val="11"/>
      <color rgb="FFC00000"/>
      <name val="Calibri"/>
      <family val="1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1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451A4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0" borderId="0" xfId="0" applyFont="1"/>
    <xf numFmtId="0" fontId="9" fillId="0" borderId="0" xfId="0" applyFont="1" applyAlignment="1">
      <alignment vertical="center" wrapText="1"/>
    </xf>
    <xf numFmtId="0" fontId="0" fillId="5" borderId="12" xfId="0" applyFont="1" applyFill="1" applyBorder="1" applyAlignment="1">
      <alignment horizontal="left" vertical="center"/>
    </xf>
    <xf numFmtId="0" fontId="0" fillId="0" borderId="1" xfId="0" applyFont="1" applyBorder="1"/>
    <xf numFmtId="0" fontId="0" fillId="5" borderId="14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2" fontId="0" fillId="2" borderId="2" xfId="0" applyNumberFormat="1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 wrapText="1"/>
    </xf>
    <xf numFmtId="164" fontId="4" fillId="6" borderId="0" xfId="1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vertical="center"/>
    </xf>
    <xf numFmtId="0" fontId="3" fillId="7" borderId="6" xfId="0" applyFont="1" applyFill="1" applyBorder="1" applyAlignment="1"/>
    <xf numFmtId="0" fontId="3" fillId="7" borderId="9" xfId="0" applyFont="1" applyFill="1" applyBorder="1" applyAlignment="1"/>
    <xf numFmtId="0" fontId="0" fillId="7" borderId="10" xfId="0" applyFont="1" applyFill="1" applyBorder="1" applyAlignment="1"/>
    <xf numFmtId="0" fontId="0" fillId="7" borderId="8" xfId="0" applyFont="1" applyFill="1" applyBorder="1"/>
    <xf numFmtId="0" fontId="0" fillId="7" borderId="11" xfId="0" applyFont="1" applyFill="1" applyBorder="1" applyAlignment="1"/>
    <xf numFmtId="0" fontId="0" fillId="7" borderId="7" xfId="0" applyFont="1" applyFill="1" applyBorder="1"/>
    <xf numFmtId="0" fontId="13" fillId="7" borderId="0" xfId="0" applyFont="1" applyFill="1" applyBorder="1" applyAlignment="1">
      <alignment horizontal="left" vertical="center"/>
    </xf>
    <xf numFmtId="164" fontId="8" fillId="7" borderId="0" xfId="1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/>
    </xf>
    <xf numFmtId="164" fontId="15" fillId="7" borderId="8" xfId="1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164" fontId="14" fillId="7" borderId="9" xfId="1" applyNumberFormat="1" applyFont="1" applyFill="1" applyBorder="1" applyAlignment="1">
      <alignment horizontal="right" vertical="center"/>
    </xf>
    <xf numFmtId="0" fontId="4" fillId="6" borderId="0" xfId="0" applyFont="1" applyFill="1" applyBorder="1" applyAlignment="1" applyProtection="1">
      <alignment horizontal="right" vertical="center" wrapText="1"/>
      <protection locked="0"/>
    </xf>
    <xf numFmtId="0" fontId="4" fillId="6" borderId="0" xfId="0" applyFont="1" applyFill="1" applyBorder="1" applyAlignment="1" applyProtection="1">
      <alignment horizontal="right" vertical="center"/>
      <protection locked="0"/>
    </xf>
    <xf numFmtId="164" fontId="16" fillId="7" borderId="7" xfId="1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 wrapText="1"/>
    </xf>
    <xf numFmtId="164" fontId="0" fillId="0" borderId="0" xfId="0" applyNumberFormat="1" applyFont="1"/>
    <xf numFmtId="0" fontId="12" fillId="6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 applyProtection="1">
      <alignment horizontal="center" vertical="center"/>
    </xf>
    <xf numFmtId="2" fontId="10" fillId="2" borderId="10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451A4"/>
      <color rgb="FF082040"/>
      <color rgb="FF365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1759570</xdr:colOff>
      <xdr:row>0</xdr:row>
      <xdr:rowOff>66676</xdr:rowOff>
    </xdr:from>
    <xdr:to>
      <xdr:col>2</xdr:col>
      <xdr:colOff>333376</xdr:colOff>
      <xdr:row>1</xdr:row>
      <xdr:rowOff>388737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5F7E0A-DA94-47A6-90D5-B57C6ECF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170" y="66676"/>
          <a:ext cx="1678956" cy="769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7EB3-5D2B-4C69-A559-3FF958201C1E}">
  <dimension ref="B1:K34"/>
  <sheetViews>
    <sheetView showGridLines="0" tabSelected="1" workbookViewId="0">
      <selection activeCell="C10" sqref="C10"/>
    </sheetView>
  </sheetViews>
  <sheetFormatPr defaultColWidth="9.109375" defaultRowHeight="14.4" x14ac:dyDescent="0.3"/>
  <cols>
    <col min="1" max="1" width="9.109375" style="3"/>
    <col min="2" max="2" width="46.5546875" style="3" bestFit="1" customWidth="1"/>
    <col min="3" max="3" width="29.44140625" style="3" customWidth="1"/>
    <col min="4" max="4" width="27.21875" style="3" customWidth="1"/>
    <col min="5" max="5" width="16.109375" style="3" hidden="1" customWidth="1"/>
    <col min="6" max="6" width="21" style="3" hidden="1" customWidth="1"/>
    <col min="7" max="7" width="24.21875" style="3" hidden="1" customWidth="1"/>
    <col min="8" max="8" width="19.109375" style="3" hidden="1" customWidth="1"/>
    <col min="9" max="9" width="14.44140625" style="3" hidden="1" customWidth="1"/>
    <col min="10" max="10" width="25.88671875" style="3" hidden="1" customWidth="1"/>
    <col min="11" max="11" width="5" style="3" hidden="1" customWidth="1"/>
    <col min="12" max="13" width="9.109375" style="3"/>
    <col min="14" max="14" width="11.109375" style="3" customWidth="1"/>
    <col min="15" max="16384" width="9.109375" style="3"/>
  </cols>
  <sheetData>
    <row r="1" spans="2:11" ht="35.25" customHeight="1" x14ac:dyDescent="0.3"/>
    <row r="2" spans="2:11" ht="35.25" customHeight="1" thickBot="1" x14ac:dyDescent="0.35"/>
    <row r="3" spans="2:11" ht="30.75" customHeight="1" x14ac:dyDescent="0.3">
      <c r="B3" s="36" t="s">
        <v>25</v>
      </c>
      <c r="C3" s="36"/>
      <c r="I3" s="4"/>
      <c r="J3" s="5" t="s">
        <v>9</v>
      </c>
      <c r="K3" s="6">
        <v>0</v>
      </c>
    </row>
    <row r="4" spans="2:11" ht="13.5" customHeight="1" thickBot="1" x14ac:dyDescent="0.35">
      <c r="I4" s="4"/>
      <c r="J4" s="7" t="s">
        <v>5</v>
      </c>
      <c r="K4" s="2">
        <v>5900</v>
      </c>
    </row>
    <row r="5" spans="2:11" ht="17.25" customHeight="1" thickBot="1" x14ac:dyDescent="0.35">
      <c r="B5" s="19" t="s">
        <v>26</v>
      </c>
      <c r="C5" s="20"/>
      <c r="J5" s="7" t="s">
        <v>6</v>
      </c>
      <c r="K5" s="2">
        <v>4900</v>
      </c>
    </row>
    <row r="6" spans="2:11" ht="17.25" customHeight="1" x14ac:dyDescent="0.3">
      <c r="B6" s="21" t="s">
        <v>18</v>
      </c>
      <c r="C6" s="22"/>
      <c r="E6" s="8" t="s">
        <v>4</v>
      </c>
      <c r="F6" s="9" t="s">
        <v>0</v>
      </c>
      <c r="G6" s="9" t="s">
        <v>1</v>
      </c>
      <c r="H6" s="9" t="s">
        <v>2</v>
      </c>
      <c r="J6" s="7" t="s">
        <v>27</v>
      </c>
      <c r="K6" s="2">
        <v>3900</v>
      </c>
    </row>
    <row r="7" spans="2:11" ht="17.25" customHeight="1" thickBot="1" x14ac:dyDescent="0.35">
      <c r="B7" s="21" t="s">
        <v>19</v>
      </c>
      <c r="C7" s="22"/>
      <c r="E7" s="10">
        <v>21</v>
      </c>
      <c r="F7" s="11">
        <f>C17/E7</f>
        <v>0</v>
      </c>
      <c r="G7" s="11">
        <v>15</v>
      </c>
      <c r="H7" s="41">
        <f>SUMPRODUCT(F7:F10,G7:G10)</f>
        <v>0</v>
      </c>
      <c r="J7" s="12" t="s">
        <v>7</v>
      </c>
      <c r="K7" s="1">
        <v>3400</v>
      </c>
    </row>
    <row r="8" spans="2:11" ht="17.25" customHeight="1" thickBot="1" x14ac:dyDescent="0.35">
      <c r="B8" s="23" t="s">
        <v>20</v>
      </c>
      <c r="C8" s="24"/>
      <c r="E8" s="10">
        <v>18</v>
      </c>
      <c r="F8" s="11">
        <f>C18/E8</f>
        <v>0</v>
      </c>
      <c r="G8" s="11">
        <v>15</v>
      </c>
      <c r="H8" s="42"/>
    </row>
    <row r="9" spans="2:11" ht="17.25" customHeight="1" x14ac:dyDescent="0.3">
      <c r="E9" s="10">
        <v>17</v>
      </c>
      <c r="F9" s="11">
        <f>C19/E9</f>
        <v>0</v>
      </c>
      <c r="G9" s="11">
        <v>15</v>
      </c>
      <c r="H9" s="42"/>
    </row>
    <row r="10" spans="2:11" ht="30.75" customHeight="1" x14ac:dyDescent="0.3">
      <c r="B10" s="15" t="s">
        <v>22</v>
      </c>
      <c r="C10" s="31" t="s">
        <v>9</v>
      </c>
      <c r="E10" s="10">
        <v>19</v>
      </c>
      <c r="F10" s="11">
        <f>C20/E10</f>
        <v>0</v>
      </c>
      <c r="G10" s="11">
        <v>15</v>
      </c>
      <c r="H10" s="42"/>
      <c r="J10" s="29" t="s">
        <v>10</v>
      </c>
      <c r="K10" s="3">
        <v>2250</v>
      </c>
    </row>
    <row r="11" spans="2:11" ht="21.75" customHeight="1" x14ac:dyDescent="0.3">
      <c r="B11" s="18" t="s">
        <v>12</v>
      </c>
      <c r="C11" s="26">
        <f>VLOOKUP(C10,$J$2:$K$7,2,0)</f>
        <v>0</v>
      </c>
      <c r="J11" s="29" t="s">
        <v>11</v>
      </c>
      <c r="K11" s="3">
        <v>0</v>
      </c>
    </row>
    <row r="12" spans="2:11" ht="11.25" customHeight="1" x14ac:dyDescent="0.3"/>
    <row r="13" spans="2:11" ht="21.75" customHeight="1" x14ac:dyDescent="0.3">
      <c r="B13" s="15" t="s">
        <v>21</v>
      </c>
      <c r="C13" s="32" t="s">
        <v>11</v>
      </c>
      <c r="F13" s="39" t="s">
        <v>3</v>
      </c>
      <c r="G13" s="40"/>
    </row>
    <row r="14" spans="2:11" ht="21.75" customHeight="1" x14ac:dyDescent="0.3">
      <c r="B14" s="25" t="s">
        <v>17</v>
      </c>
      <c r="C14" s="26">
        <f>IF(C13="კი", 2250, 0)</f>
        <v>0</v>
      </c>
      <c r="F14" s="37"/>
      <c r="G14" s="38"/>
    </row>
    <row r="15" spans="2:11" ht="12.75" customHeight="1" x14ac:dyDescent="0.3">
      <c r="F15" s="13"/>
      <c r="G15" s="14"/>
    </row>
    <row r="16" spans="2:11" ht="25.5" customHeight="1" x14ac:dyDescent="0.3">
      <c r="B16" s="34" t="s">
        <v>23</v>
      </c>
      <c r="C16" s="16" t="s">
        <v>24</v>
      </c>
      <c r="F16" s="37"/>
      <c r="G16" s="38"/>
    </row>
    <row r="17" spans="2:10" ht="20.25" customHeight="1" x14ac:dyDescent="0.3">
      <c r="B17" s="27" t="s">
        <v>13</v>
      </c>
      <c r="C17" s="17">
        <v>0</v>
      </c>
    </row>
    <row r="18" spans="2:10" ht="20.25" customHeight="1" x14ac:dyDescent="0.3">
      <c r="B18" s="27" t="s">
        <v>29</v>
      </c>
      <c r="C18" s="17">
        <v>0</v>
      </c>
    </row>
    <row r="19" spans="2:10" ht="20.25" customHeight="1" x14ac:dyDescent="0.3">
      <c r="B19" s="27" t="s">
        <v>14</v>
      </c>
      <c r="C19" s="17">
        <v>0</v>
      </c>
      <c r="J19" s="35"/>
    </row>
    <row r="20" spans="2:10" ht="20.25" customHeight="1" x14ac:dyDescent="0.3">
      <c r="B20" s="27" t="s">
        <v>28</v>
      </c>
      <c r="C20" s="17">
        <v>0</v>
      </c>
    </row>
    <row r="21" spans="2:10" ht="12" customHeight="1" thickBot="1" x14ac:dyDescent="0.35"/>
    <row r="22" spans="2:10" ht="18" customHeight="1" x14ac:dyDescent="0.3">
      <c r="B22" s="34" t="s">
        <v>15</v>
      </c>
      <c r="C22" s="30" cm="1">
        <f t="array" ref="C22">IFERROR(_xlfn.IFS(H7&gt;=40,"20%",AND(H7&gt;=35,H7&lt;40),"15%"),0)</f>
        <v>0</v>
      </c>
    </row>
    <row r="23" spans="2:10" ht="18" customHeight="1" x14ac:dyDescent="0.3">
      <c r="B23" s="34" t="s">
        <v>16</v>
      </c>
      <c r="C23" s="28">
        <f>(C11-C14)*$C$22</f>
        <v>0</v>
      </c>
    </row>
    <row r="24" spans="2:10" ht="18" customHeight="1" thickBot="1" x14ac:dyDescent="0.35">
      <c r="B24" s="34" t="s">
        <v>8</v>
      </c>
      <c r="C24" s="33">
        <f>C11-C14-C23</f>
        <v>0</v>
      </c>
    </row>
    <row r="34" ht="19.2" customHeight="1" x14ac:dyDescent="0.3"/>
  </sheetData>
  <sheetProtection algorithmName="SHA-512" hashValue="FwPaMd7ABaJ/thmwKHUdXJPD/va4u6GjmtjyXey/8ryZa/vwhWK7r06SvxO1/KHzmHLalKE1Xan9/wTDcAuCtw==" saltValue="SpQqe6jl4FNtFXczNHWiTQ==" spinCount="100000" sheet="1" selectLockedCells="1"/>
  <mergeCells count="4">
    <mergeCell ref="B3:C3"/>
    <mergeCell ref="F16:G16"/>
    <mergeCell ref="F13:G14"/>
    <mergeCell ref="H7:H10"/>
  </mergeCells>
  <dataValidations count="3">
    <dataValidation type="list" allowBlank="1" showInputMessage="1" showErrorMessage="1" sqref="C14" xr:uid="{556BC48C-39EF-4977-8B0D-D167029B87CC}">
      <formula1>$J$10:$J$10</formula1>
    </dataValidation>
    <dataValidation type="list" allowBlank="1" showInputMessage="1" showErrorMessage="1" sqref="C13" xr:uid="{71C2C3F3-53E4-416F-98BE-944D576DE5DB}">
      <formula1>$J$10:$J$11</formula1>
    </dataValidation>
    <dataValidation type="list" allowBlank="1" showInputMessage="1" showErrorMessage="1" sqref="C10" xr:uid="{FFBA9D02-D50C-4FC8-82F6-761D0ABAA295}">
      <formula1>$J$3:$J$7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D670BD20565347A9566A83BBB9D7E0" ma:contentTypeVersion="4" ma:contentTypeDescription="Create a new document." ma:contentTypeScope="" ma:versionID="cd6bfdd6d3727adca341396633301654">
  <xsd:schema xmlns:xsd="http://www.w3.org/2001/XMLSchema" xmlns:xs="http://www.w3.org/2001/XMLSchema" xmlns:p="http://schemas.microsoft.com/office/2006/metadata/properties" xmlns:ns3="4511702d-b7f3-4a7a-a7c9-56fd099e8d26" targetNamespace="http://schemas.microsoft.com/office/2006/metadata/properties" ma:root="true" ma:fieldsID="3e59c003d6a4dbcb687bed9df8eabb72" ns3:_="">
    <xsd:import namespace="4511702d-b7f3-4a7a-a7c9-56fd099e8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1702d-b7f3-4a7a-a7c9-56fd099e8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E176D-1310-43E2-9438-BF192EC3ED7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6C072E8-BCFF-4081-AF30-CAC3D47519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212876-0BE3-40CB-B751-8396303FC20C}">
  <ds:schemaRefs>
    <ds:schemaRef ds:uri="http://purl.org/dc/terms/"/>
    <ds:schemaRef ds:uri="http://schemas.openxmlformats.org/package/2006/metadata/core-properties"/>
    <ds:schemaRef ds:uri="4511702d-b7f3-4a7a-a7c9-56fd099e8d2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1A5786B-725C-4460-B87C-B3FF8E332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1702d-b7f3-4a7a-a7c9-56fd099e8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GAU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PCshop</dc:creator>
  <cp:lastModifiedBy>giach</cp:lastModifiedBy>
  <dcterms:created xsi:type="dcterms:W3CDTF">2020-07-08T11:30:38Z</dcterms:created>
  <dcterms:modified xsi:type="dcterms:W3CDTF">2020-09-16T13:05:21Z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0x01010047D670BD20565347A9566A83BBB9D7E0</vt:lpwstr>
  </property>
</Properties>
</file>